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05" windowHeight="8460" activeTab="7"/>
  </bookViews>
  <sheets>
    <sheet name="IB" sheetId="1" r:id="rId1"/>
    <sheet name="ML" sheetId="2" r:id="rId2"/>
    <sheet name="JB01" sheetId="3" r:id="rId3"/>
    <sheet name="JB02" sheetId="4" r:id="rId4"/>
    <sheet name="JB03" sheetId="5" r:id="rId5"/>
    <sheet name="JB04" sheetId="6" r:id="rId6"/>
    <sheet name="FB" sheetId="7" r:id="rId7"/>
    <sheet name="L06" sheetId="8" r:id="rId8"/>
  </sheets>
  <definedNames/>
  <calcPr fullCalcOnLoad="1" fullPrecision="0"/>
</workbook>
</file>

<file path=xl/sharedStrings.xml><?xml version="1.0" encoding="utf-8"?>
<sst xmlns="http://schemas.openxmlformats.org/spreadsheetml/2006/main" count="1381" uniqueCount="1253">
  <si>
    <t>车辆通行费相关支出</t>
  </si>
  <si>
    <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</si>
  <si>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</si>
  <si>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</si>
  <si>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</si>
  <si>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</si>
  <si>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农网还贷资金</t>
  </si>
  <si>
    <t xml:space="preserve">    宁波市（不含宁波对浙江其他城市的援助支出）</t>
  </si>
  <si>
    <t xml:space="preserve">张彦君 </t>
  </si>
  <si>
    <t xml:space="preserve">  购置铁路机车车辆</t>
  </si>
  <si>
    <t xml:space="preserve">  海南省</t>
  </si>
  <si>
    <t xml:space="preserve">      其他缴入国库的商贸行政事业性收费</t>
  </si>
  <si>
    <t xml:space="preserve">    用于法律援助的彩票公益金支出</t>
  </si>
  <si>
    <t xml:space="preserve">  民航机场建设</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</si>
  <si>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</si>
  <si>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</si>
  <si>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</si>
  <si>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</si>
  <si>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法院罚没收入</t>
  </si>
  <si>
    <t xml:space="preserve">    契税税款滞纳金、罚款收入</t>
  </si>
  <si>
    <t xml:space="preserve">      进境物品进口税</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</si>
  <si>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</si>
  <si>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</si>
  <si>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</si>
  <si>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</si>
  <si>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</si>
  <si>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</si>
  <si>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 xml:space="preserve">  西藏自治区</t>
  </si>
  <si>
    <t xml:space="preserve">    海关行政事业性收费收入</t>
  </si>
  <si>
    <t xml:space="preserve">    税务行政事业性收费收入</t>
  </si>
  <si>
    <t xml:space="preserve">    关税退税</t>
  </si>
  <si>
    <t xml:space="preserve">    联营企业城镇土地使用税</t>
  </si>
  <si>
    <t xml:space="preserve">    青岛市（不含省内其他城市对青岛的援助收入）</t>
  </si>
  <si>
    <t>其他支出</t>
  </si>
  <si>
    <t xml:space="preserve">      其他企业分支机构汇算清缴所得税</t>
  </si>
  <si>
    <t xml:space="preserve">      其他企业所得税待分配收入</t>
  </si>
  <si>
    <t xml:space="preserve">  彩票兑奖周转金</t>
  </si>
  <si>
    <t>国家电影事业发展专项资金</t>
  </si>
  <si>
    <t xml:space="preserve">    保监会行政事业性收费收入</t>
  </si>
  <si>
    <t xml:space="preserve">      期货市场监管费</t>
  </si>
  <si>
    <t xml:space="preserve">      农机产品测试检验费</t>
  </si>
  <si>
    <t xml:space="preserve">  其中:地方政府一般债券付息支出</t>
  </si>
  <si>
    <t xml:space="preserve">  铁路建设投资</t>
  </si>
  <si>
    <t xml:space="preserve">    政府还贷公路管理</t>
  </si>
  <si>
    <t xml:space="preserve">      进口饲料添加剂质量复核检验费</t>
  </si>
  <si>
    <t xml:space="preserve">      设备监理单位资格评审费</t>
  </si>
  <si>
    <t xml:space="preserve">    集体企业房产税</t>
  </si>
  <si>
    <t xml:space="preserve">    分支机构汇算清缴所得税</t>
  </si>
  <si>
    <t xml:space="preserve">  消费税</t>
  </si>
  <si>
    <t>门轩</t>
  </si>
  <si>
    <t>西安浐灞生态区财政局</t>
  </si>
  <si>
    <t>国有土地收益基金收入</t>
  </si>
  <si>
    <t xml:space="preserve">      探矿权、采矿权价款收入</t>
  </si>
  <si>
    <t xml:space="preserve">    罚没收入退库</t>
  </si>
  <si>
    <t xml:space="preserve">    体育行政事业性收费收入</t>
  </si>
  <si>
    <t xml:space="preserve">      成品油增值税退税</t>
  </si>
  <si>
    <t>附表</t>
  </si>
  <si>
    <t>政府性基金支出</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</si>
  <si>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</si>
  <si>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</si>
  <si>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</si>
  <si>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</si>
  <si>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</si>
  <si>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 xml:space="preserve">  空管系统建设</t>
  </si>
  <si>
    <t xml:space="preserve">  云南省</t>
  </si>
  <si>
    <t xml:space="preserve">  安徽省</t>
  </si>
  <si>
    <t xml:space="preserve">      反倾销税</t>
  </si>
  <si>
    <t xml:space="preserve">      国家开发银行股份有限公司所得税</t>
  </si>
  <si>
    <t xml:space="preserve">      免抵调减改征增值税</t>
  </si>
  <si>
    <t>二十二、债务付息支出</t>
  </si>
  <si>
    <t>县级区</t>
  </si>
  <si>
    <t>中央特别国债经营基金财务支出</t>
  </si>
  <si>
    <t xml:space="preserve">    支付破产或改制企业职工安置费</t>
  </si>
  <si>
    <t>废弃电器电子产品处理基金</t>
  </si>
  <si>
    <t xml:space="preserve">  风力发电补助</t>
  </si>
  <si>
    <t xml:space="preserve">    林业行政事业性收费收入</t>
  </si>
  <si>
    <t xml:space="preserve">      股份制跨省市总分机构企业所得税退税</t>
  </si>
  <si>
    <t xml:space="preserve">      进口货物退增值税</t>
  </si>
  <si>
    <t xml:space="preserve">  民航节能减排</t>
  </si>
  <si>
    <t xml:space="preserve">  国家电影事业发展专项资金及对应专项债务收入安排的支出</t>
  </si>
  <si>
    <t xml:space="preserve">      其他缴入国库的行政事业性收费</t>
  </si>
  <si>
    <t xml:space="preserve">      其他个人所得税</t>
  </si>
  <si>
    <t xml:space="preserve">      股份制企业消费税</t>
  </si>
  <si>
    <t>三峡水库库区基金收入</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</si>
  <si>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</si>
  <si>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</si>
  <si>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</si>
  <si>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</si>
  <si>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</si>
  <si>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</si>
  <si>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 xml:space="preserve">  其他政府性基金债务付息支出</t>
  </si>
  <si>
    <t>车辆通行费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</si>
  <si>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</si>
  <si>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</si>
  <si>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</si>
  <si>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</si>
  <si>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</si>
  <si>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</si>
  <si>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简03表</t>
  </si>
  <si>
    <t xml:space="preserve">      其他非经营性国有资产收入</t>
  </si>
  <si>
    <t xml:space="preserve">    其他行政事业性收费收入</t>
  </si>
  <si>
    <t xml:space="preserve">    国有交通企业所得税退税</t>
  </si>
  <si>
    <t xml:space="preserve">      其他国有铁道企业所得税</t>
  </si>
  <si>
    <t>农网还贷资金支出</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</si>
  <si>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</si>
  <si>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</si>
  <si>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</si>
  <si>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</si>
  <si>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</si>
  <si>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</si>
  <si>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 xml:space="preserve">    大连市（不含省内其他城市对大连的援助收入）</t>
  </si>
  <si>
    <t xml:space="preserve">    跨市县总机构预缴所得税</t>
  </si>
  <si>
    <t xml:space="preserve">    用于扶贫的彩票公益金支出</t>
  </si>
  <si>
    <t xml:space="preserve">    基础设施建设和经济发展</t>
  </si>
  <si>
    <t xml:space="preserve">      计量收费</t>
  </si>
  <si>
    <t xml:space="preserve">      国有企业总机构汇算清缴所得税</t>
  </si>
  <si>
    <t xml:space="preserve">      免抵调增改征增值税</t>
  </si>
  <si>
    <t>十三、交通运输支出</t>
  </si>
  <si>
    <t>港口建设费</t>
  </si>
  <si>
    <t>港口建设费收入</t>
  </si>
  <si>
    <t xml:space="preserve">  城市基础设施配套费债务发行费用支出</t>
  </si>
  <si>
    <t xml:space="preserve">  城市公用事业附加及对应专项债务收入安排的支出</t>
  </si>
  <si>
    <t xml:space="preserve">      边防武警缉私罚没收入</t>
  </si>
  <si>
    <t xml:space="preserve">    南水北调办行政事业性收费收入</t>
  </si>
  <si>
    <t xml:space="preserve">    跨市县分支机构汇算清缴所得税</t>
  </si>
  <si>
    <t xml:space="preserve">    人口和计划生育行政事业性收费收入</t>
  </si>
  <si>
    <t xml:space="preserve">      公证费</t>
  </si>
  <si>
    <t xml:space="preserve">  专项收入</t>
  </si>
  <si>
    <t xml:space="preserve">      营改增试点改征增值税划入(地方)</t>
  </si>
  <si>
    <t xml:space="preserve">  省级重大水利工程建设资金</t>
  </si>
  <si>
    <t xml:space="preserve">      矿产资源补偿费收入</t>
  </si>
  <si>
    <t xml:space="preserve">      工商罚没收入</t>
  </si>
  <si>
    <t xml:space="preserve">      核安全技术审评费</t>
  </si>
  <si>
    <t xml:space="preserve">      中国农业银行股份有限公司所得税退税</t>
  </si>
  <si>
    <t xml:space="preserve">      股份制企业分支机构汇算清缴所得税</t>
  </si>
  <si>
    <t xml:space="preserve">    营业税划出(地方)</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</si>
  <si>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</si>
  <si>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</si>
  <si>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</si>
  <si>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</si>
  <si>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</si>
  <si>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</si>
  <si>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 xml:space="preserve">  解决移民遗留问题</t>
  </si>
  <si>
    <t xml:space="preserve">  污水处理费债务发行费用支出</t>
  </si>
  <si>
    <t>上级补助收入</t>
  </si>
  <si>
    <t xml:space="preserve">    监察行政事业性收费收入</t>
  </si>
  <si>
    <t xml:space="preserve">      保安员资格考试费</t>
  </si>
  <si>
    <t xml:space="preserve">  其他政府性基金债务发行费用支出</t>
  </si>
  <si>
    <t xml:space="preserve">  地方农网还贷资金</t>
  </si>
  <si>
    <t xml:space="preserve">    公路建设</t>
  </si>
  <si>
    <t xml:space="preserve">      其他缴入国库的统计行政事业性收费</t>
  </si>
  <si>
    <t xml:space="preserve">    国有外贸企业所得税退税</t>
  </si>
  <si>
    <t xml:space="preserve">  农业土地开发资金债务发行费用支出</t>
  </si>
  <si>
    <t xml:space="preserve">    城市环境卫生</t>
  </si>
  <si>
    <t xml:space="preserve">      其他缴入国库的安全生产行政事业性收费</t>
  </si>
  <si>
    <t xml:space="preserve">单位名称  </t>
  </si>
  <si>
    <t>民航发展基金支出</t>
  </si>
  <si>
    <t xml:space="preserve">      城市放射性废物送贮费</t>
  </si>
  <si>
    <t xml:space="preserve">      其他缴入国库的国管局行政事业性收费</t>
  </si>
  <si>
    <t xml:space="preserve">      中国华融资产管理股份有限公司所得税</t>
  </si>
  <si>
    <t xml:space="preserve">    浙江省（不含省内其他城市对宁波的援助支出）</t>
  </si>
  <si>
    <t xml:space="preserve">      宣传文化单位增值税退税</t>
  </si>
  <si>
    <t xml:space="preserve">      增值税税款滞纳金、罚款收入</t>
  </si>
  <si>
    <t>西安浐灞生态区管理委员会</t>
  </si>
  <si>
    <t xml:space="preserve">  大中型水库库区基金及对应专项债务收入安排的支出</t>
  </si>
  <si>
    <t xml:space="preserve">    港澳台和外商投资企业所得税</t>
  </si>
  <si>
    <t>一、一般公共服务支出</t>
  </si>
  <si>
    <t>资源勘探信息等支出</t>
  </si>
  <si>
    <t>农林水支出</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</si>
  <si>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</si>
  <si>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</si>
  <si>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</si>
  <si>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</si>
  <si>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</si>
  <si>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废弃电器电子产品处理基金收入</t>
  </si>
  <si>
    <t xml:space="preserve">  吉林省</t>
  </si>
  <si>
    <t xml:space="preserve">    公安行政事业性收费收入</t>
  </si>
  <si>
    <t xml:space="preserve">      港澳台和外商投资企业总机构预缴所得税</t>
  </si>
  <si>
    <t xml:space="preserve">      交强险营业税</t>
  </si>
  <si>
    <t xml:space="preserve">    车船税</t>
  </si>
  <si>
    <t xml:space="preserve">    其他政府住房基金收入</t>
  </si>
  <si>
    <t xml:space="preserve">      保险业务监管费</t>
  </si>
  <si>
    <t xml:space="preserve">      无线电频率占用费</t>
  </si>
  <si>
    <t xml:space="preserve">      中央海域使用金收入</t>
  </si>
  <si>
    <t xml:space="preserve">      护照费</t>
  </si>
  <si>
    <t xml:space="preserve">      股份制企业所得税待分配收入</t>
  </si>
  <si>
    <t>其他政府性基金相关支出</t>
  </si>
  <si>
    <t xml:space="preserve">  新型墙体材料专项基金债务发行费用支出</t>
  </si>
  <si>
    <t xml:space="preserve">    国资委行政事业性收费收入</t>
  </si>
  <si>
    <t xml:space="preserve">    其他企业所得税</t>
  </si>
  <si>
    <t xml:space="preserve">    国有文教企业所得税</t>
  </si>
  <si>
    <t xml:space="preserve">    用于城乡医疗救助的彩票公益金支出</t>
  </si>
  <si>
    <t xml:space="preserve">  其他废弃电器电子产品处理基金支出</t>
  </si>
  <si>
    <t xml:space="preserve">    水利建设专项收入</t>
  </si>
  <si>
    <t xml:space="preserve">    国有航空工业所得税退税</t>
  </si>
  <si>
    <t xml:space="preserve">      国有出版企业所得税</t>
  </si>
  <si>
    <t xml:space="preserve">      私营企业消费税</t>
  </si>
  <si>
    <t xml:space="preserve">  建设项目铺底资金</t>
  </si>
  <si>
    <t>国家重大水利工程建设相关支出</t>
  </si>
  <si>
    <t xml:space="preserve">    农村基础设施建设支出</t>
  </si>
  <si>
    <t xml:space="preserve">      预防性体检费</t>
  </si>
  <si>
    <t xml:space="preserve">      其他国有非银行金融企业所得税退税</t>
  </si>
  <si>
    <t>调出资金</t>
  </si>
  <si>
    <t xml:space="preserve">  新疆维吾尔自治区</t>
  </si>
  <si>
    <t xml:space="preserve">      其他缴入国库的编办行政事业性收费</t>
  </si>
  <si>
    <t xml:space="preserve">    测绘行政事业性收费收入</t>
  </si>
  <si>
    <t xml:space="preserve">      清真食品认证费</t>
  </si>
  <si>
    <t xml:space="preserve">      中国铁路总公司集中缴纳的铁路运输企业教育费附加</t>
  </si>
  <si>
    <t xml:space="preserve">  彩票市场调控资金收入</t>
  </si>
  <si>
    <t>旅游发展基金</t>
  </si>
  <si>
    <t xml:space="preserve">    其他国有土地收益基金支出</t>
  </si>
  <si>
    <t xml:space="preserve">      出口货物退增值税(目)</t>
  </si>
  <si>
    <t>无</t>
  </si>
  <si>
    <t xml:space="preserve">  国家电影事业发展专项资金债务发行费用支出</t>
  </si>
  <si>
    <t xml:space="preserve">      其他缴入国库的铁路行政事业性收费</t>
  </si>
  <si>
    <t xml:space="preserve">      残疾人就业增值税退税</t>
  </si>
  <si>
    <t>六、科学技术支出</t>
  </si>
  <si>
    <t>债务收入</t>
  </si>
  <si>
    <t>本 年 收 入 合 计</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</si>
  <si>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</si>
  <si>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</si>
  <si>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</si>
  <si>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</si>
  <si>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</si>
  <si>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</si>
  <si>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 xml:space="preserve">      其他缴入国库的南水北调办行政事业性收费</t>
  </si>
  <si>
    <t xml:space="preserve">    一般营业税</t>
  </si>
  <si>
    <t>二、外交支出</t>
  </si>
  <si>
    <t xml:space="preserve">  福利彩票销售机构的业务费支出</t>
  </si>
  <si>
    <t xml:space="preserve">  其他三峡水库库区基金支出</t>
  </si>
  <si>
    <t>结余项目</t>
  </si>
  <si>
    <t xml:space="preserve">      港澳台和外商投资企业所得税税款滞纳金、罚款、加收利息收入</t>
  </si>
  <si>
    <t xml:space="preserve">    出口货物退增值税(项)</t>
  </si>
  <si>
    <t xml:space="preserve">  海关征收的废弃电器电子产品处理基金收入</t>
  </si>
  <si>
    <t xml:space="preserve">      长江河道砂石资源费</t>
  </si>
  <si>
    <t xml:space="preserve">  印花税</t>
  </si>
  <si>
    <t xml:space="preserve">      中国建设银行股份有限公司所得税</t>
  </si>
  <si>
    <t xml:space="preserve">    国有银行所得税</t>
  </si>
  <si>
    <t xml:space="preserve">    金融保险业营业税(中央)</t>
  </si>
  <si>
    <t>本年支出合计</t>
  </si>
  <si>
    <t>11013接受其他地区援助收入</t>
  </si>
  <si>
    <t xml:space="preserve">      交通罚没收入</t>
  </si>
  <si>
    <t xml:space="preserve">    国有核工业所得税</t>
  </si>
  <si>
    <t>029-83597941.13572858616</t>
  </si>
  <si>
    <t xml:space="preserve">  中央大中型水库库区基金收入</t>
  </si>
  <si>
    <t xml:space="preserve">    城市建设支出</t>
  </si>
  <si>
    <t xml:space="preserve">      行政单位国有资产处置收入</t>
  </si>
  <si>
    <t xml:space="preserve">      其他企业分支机构预缴所得税</t>
  </si>
  <si>
    <t xml:space="preserve">    国有烟草企业所得税</t>
  </si>
  <si>
    <t xml:space="preserve">    三峡工程后续工作</t>
  </si>
  <si>
    <t xml:space="preserve">  彩票发行销售风险基金支出</t>
  </si>
  <si>
    <t xml:space="preserve">  航线和机场补贴</t>
  </si>
  <si>
    <t xml:space="preserve">  福建省</t>
  </si>
  <si>
    <t>商业服务业等支出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</si>
  <si>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</si>
  <si>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</si>
  <si>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</si>
  <si>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</si>
  <si>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本年收入合计</t>
  </si>
  <si>
    <t xml:space="preserve">  地方农网还贷资金支出</t>
  </si>
  <si>
    <t xml:space="preserve">    跨市县分支机构预缴所得税</t>
  </si>
  <si>
    <t xml:space="preserve">    南水北调工程建设</t>
  </si>
  <si>
    <t xml:space="preserve">  国有土地使用权出让债务付息支出</t>
  </si>
  <si>
    <t xml:space="preserve">  生物质能发电补助</t>
  </si>
  <si>
    <t xml:space="preserve">  山西省</t>
  </si>
  <si>
    <t xml:space="preserve">      登记费</t>
  </si>
  <si>
    <t xml:space="preserve">    耕地占用税退税</t>
  </si>
  <si>
    <t xml:space="preserve">  车辆购置税(款)</t>
  </si>
  <si>
    <t xml:space="preserve">  企业所得税退税</t>
  </si>
  <si>
    <t xml:space="preserve">      其他金融保险业营业税(地方)</t>
  </si>
  <si>
    <t xml:space="preserve">  行业规划</t>
  </si>
  <si>
    <t>计划单列市上解省支出</t>
  </si>
  <si>
    <t xml:space="preserve">      中央和地方合资合作企业场地使用费收入</t>
  </si>
  <si>
    <t>中央特别国债经营基金财务</t>
  </si>
  <si>
    <t xml:space="preserve">      GSP认证费</t>
  </si>
  <si>
    <t xml:space="preserve">      驻外使领馆公证翻译费</t>
  </si>
  <si>
    <t xml:space="preserve">      港澳台和外商投资企业分支机构汇算清缴所得税</t>
  </si>
  <si>
    <t xml:space="preserve">    国有民航企业所得税</t>
  </si>
  <si>
    <t xml:space="preserve">  体育彩票公益金</t>
  </si>
  <si>
    <t>国家重大水利工程建设基金</t>
  </si>
  <si>
    <t xml:space="preserve">  罚没收入</t>
  </si>
  <si>
    <t xml:space="preserve">    国有冶金工业所得税</t>
  </si>
  <si>
    <t xml:space="preserve">    集体企业城镇土地使用税</t>
  </si>
  <si>
    <t>十七、援助其他地区支出</t>
  </si>
  <si>
    <t>十二、农林水支出</t>
  </si>
  <si>
    <t xml:space="preserve">  上海市</t>
  </si>
  <si>
    <t xml:space="preserve">    银监会行政事业性收费收入</t>
  </si>
  <si>
    <t xml:space="preserve">      外国人签证费</t>
  </si>
  <si>
    <t xml:space="preserve">    中国铁路总公司集中缴纳的铁路运输企业城市维护建设税待分配收入</t>
  </si>
  <si>
    <t xml:space="preserve">  体育彩票销售机构的业务费用</t>
  </si>
  <si>
    <t xml:space="preserve">    其他税收收入</t>
  </si>
  <si>
    <t xml:space="preserve">    征地和拆迁补偿支出</t>
  </si>
  <si>
    <t xml:space="preserve">  土地出让价款</t>
  </si>
  <si>
    <t xml:space="preserve">      中国国籍申请手续费</t>
  </si>
  <si>
    <t xml:space="preserve">      反补贴税</t>
  </si>
  <si>
    <t xml:space="preserve">      软件增值税退税</t>
  </si>
  <si>
    <t xml:space="preserve">    资源税</t>
  </si>
  <si>
    <t>海南省高等级公路车辆通行附加费</t>
  </si>
  <si>
    <t>海南省高等级公路车辆通行附加费相关支出</t>
  </si>
  <si>
    <t>2017年度西安浐灞生态区财政局国有资本经营收支决算总表</t>
  </si>
  <si>
    <t xml:space="preserve">      石油特别收益金专项收入</t>
  </si>
  <si>
    <t xml:space="preserve">      海洋工程排污费收入</t>
  </si>
  <si>
    <t xml:space="preserve">      压力管道安装审查检验和定期检验费</t>
  </si>
  <si>
    <t xml:space="preserve">    城镇土地使用税</t>
  </si>
  <si>
    <t xml:space="preserve">    其他车辆通行费安排的支出</t>
  </si>
  <si>
    <t xml:space="preserve">      实验室检验项目、鉴定收费</t>
  </si>
  <si>
    <t xml:space="preserve">  乏燃料离堆贮存</t>
  </si>
  <si>
    <t>利润收入</t>
  </si>
  <si>
    <t xml:space="preserve">      地方无居民海岛使用金收入</t>
  </si>
  <si>
    <t xml:space="preserve">      事业单位国有资产处置收入</t>
  </si>
  <si>
    <t xml:space="preserve">      进口货物增值税税款滞纳金、罚款收入</t>
  </si>
  <si>
    <t xml:space="preserve">    公路还贷</t>
  </si>
  <si>
    <t xml:space="preserve">      交强险罚没收入</t>
  </si>
  <si>
    <t xml:space="preserve">      测绘仪器检测收费</t>
  </si>
  <si>
    <t xml:space="preserve">      测绘产品质量监督检验费</t>
  </si>
  <si>
    <t xml:space="preserve">    文化行政事业性收费收入</t>
  </si>
  <si>
    <t xml:space="preserve">    联营企业所得税退税</t>
  </si>
  <si>
    <t xml:space="preserve">      私营企业增值税</t>
  </si>
  <si>
    <t xml:space="preserve">  旅游事业补助</t>
  </si>
  <si>
    <t>上解上级支出</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</si>
  <si>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</si>
  <si>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</si>
  <si>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</si>
  <si>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</si>
  <si>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</si>
  <si>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简02表</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</si>
  <si>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</si>
  <si>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</si>
  <si>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</si>
  <si>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</si>
  <si>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</si>
  <si>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</si>
  <si>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中央特别国债经营基金收入</t>
  </si>
  <si>
    <t xml:space="preserve">  中央农网还贷资金收入</t>
  </si>
  <si>
    <t xml:space="preserve">  车辆通行费债务发行费用支出</t>
  </si>
  <si>
    <t xml:space="preserve">    污水处理设施建设和运营</t>
  </si>
  <si>
    <t>核电站乏燃料处理处置基金收入</t>
  </si>
  <si>
    <t xml:space="preserve">      驾驶许可考试费</t>
  </si>
  <si>
    <t xml:space="preserve">  关税(款)</t>
  </si>
  <si>
    <t xml:space="preserve">    车辆购置税税款滞纳金、罚款收入</t>
  </si>
  <si>
    <t>债务发行费用支出</t>
  </si>
  <si>
    <t xml:space="preserve">      职业技能鉴定考试考务费</t>
  </si>
  <si>
    <t xml:space="preserve">      兴奋剂检测费</t>
  </si>
  <si>
    <t xml:space="preserve">  个人所得税(款)</t>
  </si>
  <si>
    <t xml:space="preserve">  其他农网还贷资金支出</t>
  </si>
  <si>
    <t>债务转贷收入</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</si>
  <si>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</si>
  <si>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</si>
  <si>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</si>
  <si>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</si>
  <si>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</si>
  <si>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 xml:space="preserve">  港口建设费及对应专项债务收入安排的支出</t>
  </si>
  <si>
    <t>年终结余</t>
  </si>
  <si>
    <t xml:space="preserve">      职业病诊断鉴定费</t>
  </si>
  <si>
    <t xml:space="preserve">      会计从业资格考试费</t>
  </si>
  <si>
    <t xml:space="preserve">      中国邮政储蓄银行股份有限公司所得税</t>
  </si>
  <si>
    <t>国有企业政策性补贴</t>
  </si>
  <si>
    <t xml:space="preserve">    专项储备物资销售收入</t>
  </si>
  <si>
    <t xml:space="preserve">      适航审查费</t>
  </si>
  <si>
    <t xml:space="preserve">    总机构汇算清缴所得税</t>
  </si>
  <si>
    <t xml:space="preserve">      跨省合资铁路企业所得税</t>
  </si>
  <si>
    <t>科目名称</t>
  </si>
  <si>
    <t xml:space="preserve">    公共租赁住房支出</t>
  </si>
  <si>
    <t xml:space="preserve">    森林植被恢复费</t>
  </si>
  <si>
    <t xml:space="preserve">      中国银行股份有限公司所得税退税</t>
  </si>
  <si>
    <t xml:space="preserve">    专项收入</t>
  </si>
  <si>
    <t xml:space="preserve">    免税商品特许经营费收入</t>
  </si>
  <si>
    <t xml:space="preserve">  土地增值税</t>
  </si>
  <si>
    <t xml:space="preserve">计划单列市属性  </t>
  </si>
  <si>
    <t>旅游发展基金收入</t>
  </si>
  <si>
    <t xml:space="preserve">    其他新型墙体材料专项基金支出</t>
  </si>
  <si>
    <t xml:space="preserve">  其他民航发展基金支出</t>
  </si>
  <si>
    <t xml:space="preserve">    航运保障系统建设</t>
  </si>
  <si>
    <t xml:space="preserve">    缉毒罚没收入</t>
  </si>
  <si>
    <t xml:space="preserve">      环境监测服务费</t>
  </si>
  <si>
    <t xml:space="preserve">      人力资源开发中心收费</t>
  </si>
  <si>
    <t xml:space="preserve">      国有企业消费税</t>
  </si>
  <si>
    <t>十九、住房保障支出</t>
  </si>
  <si>
    <t xml:space="preserve">  小型水库移民扶助基金债务付息支出</t>
  </si>
  <si>
    <t>2017年度西安浐灞生态区财政局政府性基金收支决算总表</t>
  </si>
  <si>
    <t xml:space="preserve">      其他缴入国库的卫生行政事业性收费</t>
  </si>
  <si>
    <t xml:space="preserve">      中国石油天然气股份有限公司所得税</t>
  </si>
  <si>
    <t>大中型水库库区基金</t>
  </si>
  <si>
    <t xml:space="preserve">    廉租住房支出</t>
  </si>
  <si>
    <t>省补助计划单列市收入</t>
  </si>
  <si>
    <t xml:space="preserve">    计提公共租赁住房资金</t>
  </si>
  <si>
    <t xml:space="preserve">      临时入境机动车号牌和行驶证工本费</t>
  </si>
  <si>
    <t>新型墙体材料专项基金收入</t>
  </si>
  <si>
    <t>待偿债置换专项债券上年结余</t>
  </si>
  <si>
    <t xml:space="preserve">      中国银行股份有限公司所得税</t>
  </si>
  <si>
    <t xml:space="preserve">    国有铁道企业所得税</t>
  </si>
  <si>
    <t xml:space="preserve">      财政专户存款利息收入</t>
  </si>
  <si>
    <t xml:space="preserve">    国管局行政事业性收费收入</t>
  </si>
  <si>
    <t xml:space="preserve">    国有资源(资产)有偿使用收入</t>
  </si>
  <si>
    <t xml:space="preserve">  其他船舶油污损害赔偿基金支出</t>
  </si>
  <si>
    <t xml:space="preserve">    基本建设收入</t>
  </si>
  <si>
    <t xml:space="preserve">    农村集体经营性建设用地土地增值收益调节金收入</t>
  </si>
  <si>
    <t xml:space="preserve">      教育费附加滞纳金、罚款收入</t>
  </si>
  <si>
    <t>一、税收收入</t>
  </si>
  <si>
    <t>2017年度西安浐灞生态区财政局政府性基金收支及结余情况录入表</t>
  </si>
  <si>
    <t xml:space="preserve">    山东省（不含青岛对山东其他城市的援助收入）</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</si>
  <si>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</si>
  <si>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</si>
  <si>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</si>
  <si>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</si>
  <si>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</si>
  <si>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福利彩票发行机构的业务费支出</t>
  </si>
  <si>
    <t xml:space="preserve">    铁路行政事业性收费收入</t>
  </si>
  <si>
    <t xml:space="preserve">    环保行政事业性收费收入</t>
  </si>
  <si>
    <t xml:space="preserve">  城市维护建设税</t>
  </si>
  <si>
    <t>IB</t>
  </si>
  <si>
    <t>债务还本支出</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</si>
  <si>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</si>
  <si>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</si>
  <si>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</si>
  <si>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</si>
  <si>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</si>
  <si>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 xml:space="preserve">    城市防洪</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</si>
  <si>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</si>
  <si>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</si>
  <si>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</si>
  <si>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</si>
  <si>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</si>
  <si>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</si>
  <si>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</si>
  <si>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</si>
  <si>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</si>
  <si>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大中型水库库区基金收入</t>
  </si>
  <si>
    <t xml:space="preserve">  陕西省</t>
  </si>
  <si>
    <t xml:space="preserve">      渔政罚没收入</t>
  </si>
  <si>
    <t xml:space="preserve">    土地增值税税款滞纳金、罚款收入</t>
  </si>
  <si>
    <t xml:space="preserve">    其他印花税</t>
  </si>
  <si>
    <t xml:space="preserve">    水资源税收入</t>
  </si>
  <si>
    <t xml:space="preserve">    新增建设用地土地有偿使用费收入</t>
  </si>
  <si>
    <t xml:space="preserve">    进口货物增值税(项)</t>
  </si>
  <si>
    <t>表名</t>
  </si>
  <si>
    <t xml:space="preserve">    用于残疾人事业的彩票公益金支出</t>
  </si>
  <si>
    <t xml:space="preserve">  国有土地收益基金债务发行费用支出</t>
  </si>
  <si>
    <t xml:space="preserve">    烟草企业上缴专项收入</t>
  </si>
  <si>
    <t xml:space="preserve">      其他缴入国库的司法行政事业性收费</t>
  </si>
  <si>
    <t xml:space="preserve">      进口关税</t>
  </si>
  <si>
    <t xml:space="preserve">    国有企业城镇土地使用税</t>
  </si>
  <si>
    <t xml:space="preserve">  青海省</t>
  </si>
  <si>
    <t xml:space="preserve">      生产审批费</t>
  </si>
  <si>
    <t xml:space="preserve">      测绘成果成图资料收费</t>
  </si>
  <si>
    <t xml:space="preserve">    育林基金收入</t>
  </si>
  <si>
    <t xml:space="preserve">    其他污水处理费安排的支出</t>
  </si>
  <si>
    <t xml:space="preserve">      免抵调增增值税</t>
  </si>
  <si>
    <t>其他国有资本经营预算收入</t>
  </si>
  <si>
    <t xml:space="preserve">      其他缴入国库的民政行政事业性收费</t>
  </si>
  <si>
    <t xml:space="preserve">  其他可再生能源电价附加收入安排的支出</t>
  </si>
  <si>
    <t xml:space="preserve">      医疗器械产品注册费</t>
  </si>
  <si>
    <t xml:space="preserve">      中国邮政储蓄银行股份有限公司所得税退税</t>
  </si>
  <si>
    <t xml:space="preserve">      营改增试点国内增值税划入(地方)</t>
  </si>
  <si>
    <t xml:space="preserve">  中央大中型水库库区基金</t>
  </si>
  <si>
    <t xml:space="preserve">  农业土地开发资金债务付息支出</t>
  </si>
  <si>
    <t xml:space="preserve">      新兽药质量复核检验费</t>
  </si>
  <si>
    <t xml:space="preserve">    建设行政事业性收费收入</t>
  </si>
  <si>
    <t xml:space="preserve">    股份制企业城市维护建设税</t>
  </si>
  <si>
    <t>预算科目</t>
  </si>
  <si>
    <t>简 表 目 录</t>
  </si>
  <si>
    <t>　　　　　　</t>
  </si>
  <si>
    <t xml:space="preserve">    港口设施</t>
  </si>
  <si>
    <t xml:space="preserve">    土地开发支出</t>
  </si>
  <si>
    <t xml:space="preserve">  天津市</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</si>
  <si>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</si>
  <si>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</si>
  <si>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</si>
  <si>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</si>
  <si>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</si>
  <si>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</si>
  <si>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</si>
  <si>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十八、国土海洋气象等支出</t>
  </si>
  <si>
    <t xml:space="preserve">      铁道罚没收入</t>
  </si>
  <si>
    <t xml:space="preserve">      其他缴入国库的监察行政事业性收费</t>
  </si>
  <si>
    <t xml:space="preserve">    用于社会福利的彩票公益金支出</t>
  </si>
  <si>
    <t xml:space="preserve">      城市道路占用挖掘费</t>
  </si>
  <si>
    <t xml:space="preserve">      中国信达资产管理股份有限公司所得税</t>
  </si>
  <si>
    <t>一般公共预算收支决算总表</t>
  </si>
  <si>
    <t xml:space="preserve">经办人  </t>
  </si>
  <si>
    <t xml:space="preserve">    国有资本经营收入退库</t>
  </si>
  <si>
    <t xml:space="preserve">      其他缴入国库的知识产权行政事业性收费</t>
  </si>
  <si>
    <t xml:space="preserve">      机要交通文件(物件)传递费</t>
  </si>
  <si>
    <t xml:space="preserve">      港澳台和外商投资企业分支机构预缴所得税</t>
  </si>
  <si>
    <t xml:space="preserve">    国有交通企业所得税</t>
  </si>
  <si>
    <t xml:space="preserve">  基金征管经费</t>
  </si>
  <si>
    <t>小型水库移民扶助基金相关支出</t>
  </si>
  <si>
    <t xml:space="preserve">  广西壮族自治区</t>
  </si>
  <si>
    <t xml:space="preserve">    公共租赁住房租金收入</t>
  </si>
  <si>
    <t xml:space="preserve">      农业转基因生物安全评价费</t>
  </si>
  <si>
    <t xml:space="preserve">      集成电路布图设计保护收费</t>
  </si>
  <si>
    <t xml:space="preserve">    国有民航企业所得税退税</t>
  </si>
  <si>
    <t xml:space="preserve">      海洋渔业船舶船员考试费</t>
  </si>
  <si>
    <t xml:space="preserve">    农业行政事业性收费收入</t>
  </si>
  <si>
    <t xml:space="preserve">    国土资源行政事业性收费收入</t>
  </si>
  <si>
    <t xml:space="preserve">      广告收入</t>
  </si>
  <si>
    <t xml:space="preserve">    知识产权行政事业性收费收入</t>
  </si>
  <si>
    <t>十一、城乡社区支出</t>
  </si>
  <si>
    <t xml:space="preserve">    总机构预缴所得税</t>
  </si>
  <si>
    <t xml:space="preserve">  其他乏燃料处理处置基金支出</t>
  </si>
  <si>
    <t>城乡社区支出</t>
  </si>
  <si>
    <t xml:space="preserve">      成品油消费税退税</t>
  </si>
  <si>
    <t>新型墙体材料专项基金</t>
  </si>
  <si>
    <t xml:space="preserve">      船舶登记费</t>
  </si>
  <si>
    <t xml:space="preserve">    国有汽车工业所得税退税</t>
  </si>
  <si>
    <t xml:space="preserve">      森工综合利用增值税退税</t>
  </si>
  <si>
    <t xml:space="preserve">  浙江省</t>
  </si>
  <si>
    <t xml:space="preserve">    罚没收入</t>
  </si>
  <si>
    <t>船舶油污损害赔偿基金收入</t>
  </si>
  <si>
    <t xml:space="preserve">      股份制企业增值税</t>
  </si>
  <si>
    <t xml:space="preserve">  小型水库移民扶助基金债务发行费用支出</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</si>
  <si>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</si>
  <si>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</si>
  <si>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</si>
  <si>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</si>
  <si>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</si>
  <si>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</si>
  <si>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</si>
  <si>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 xml:space="preserve">  地方大中型水库库区基金收入</t>
  </si>
  <si>
    <t>大中型水库移民后期扶持基金</t>
  </si>
  <si>
    <t>节能环保支出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</si>
  <si>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</si>
  <si>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</si>
  <si>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</si>
  <si>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</si>
  <si>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 xml:space="preserve">  生态恢复</t>
  </si>
  <si>
    <t xml:space="preserve">    民政行政事业性收费收入</t>
  </si>
  <si>
    <t xml:space="preserve">      草原植被恢复费收入</t>
  </si>
  <si>
    <t xml:space="preserve">      白蚁防治费</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</si>
  <si>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</si>
  <si>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</si>
  <si>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</si>
  <si>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</si>
  <si>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</si>
  <si>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胡立红</t>
  </si>
  <si>
    <t xml:space="preserve">    国有航天工业所得税退税</t>
  </si>
  <si>
    <t>地区间援助收支表</t>
  </si>
  <si>
    <t>710024</t>
  </si>
  <si>
    <t xml:space="preserve">    宣传和培训</t>
  </si>
  <si>
    <t xml:space="preserve">  通用航空发展</t>
  </si>
  <si>
    <t xml:space="preserve">  南水北调工程建设资金</t>
  </si>
  <si>
    <t xml:space="preserve">  内蒙古自治区</t>
  </si>
  <si>
    <t xml:space="preserve">    耕地占用税(项)</t>
  </si>
  <si>
    <t xml:space="preserve">    跨市县总机构汇算清缴所得税</t>
  </si>
  <si>
    <t xml:space="preserve">  缴纳新增建设用地土地有偿使用费</t>
  </si>
  <si>
    <t xml:space="preserve">  辽宁省</t>
  </si>
  <si>
    <t xml:space="preserve">  国有资源(资产)有偿使用收入</t>
  </si>
  <si>
    <t>十五、商业服务业等支出</t>
  </si>
  <si>
    <t xml:space="preserve">    大连市（不含大连对辽宁其他城市的援助支出）</t>
  </si>
  <si>
    <t xml:space="preserve">  宁夏回族自治区</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</si>
  <si>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</si>
  <si>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</si>
  <si>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</si>
  <si>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</si>
  <si>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</si>
  <si>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 xml:space="preserve">    出租车经营权有偿出让和转让收入</t>
  </si>
  <si>
    <t xml:space="preserve">      机动车号牌工本费</t>
  </si>
  <si>
    <t xml:space="preserve">    国有烟草企业所得税退税</t>
  </si>
  <si>
    <t>十四、资源勘探信息等支出</t>
  </si>
  <si>
    <t xml:space="preserve">    土地增值税</t>
  </si>
  <si>
    <t>铁路建设基金收入</t>
  </si>
  <si>
    <t xml:space="preserve">      其他水资源费收入</t>
  </si>
  <si>
    <t xml:space="preserve">      其他缴入国库的外交行政事业性收费</t>
  </si>
  <si>
    <t xml:space="preserve">行政区划编码  </t>
  </si>
  <si>
    <t xml:space="preserve">  城市基础设施配套费及对应专项债务收入安排的支出</t>
  </si>
  <si>
    <t xml:space="preserve">  其他土地出让</t>
  </si>
  <si>
    <t xml:space="preserve">      卫星转发器信道费</t>
  </si>
  <si>
    <t>四、公共安全支出</t>
  </si>
  <si>
    <t>新型墙体材料专项基金相关支出</t>
  </si>
  <si>
    <t xml:space="preserve">    其他国有资源(资产)有偿使用收入</t>
  </si>
  <si>
    <t xml:space="preserve">    国有水产企业所得税退税</t>
  </si>
  <si>
    <t xml:space="preserve">    契税</t>
  </si>
  <si>
    <t xml:space="preserve">    其他重大水利工程建设基金支出</t>
  </si>
  <si>
    <t xml:space="preserve">      联营企业增值税</t>
  </si>
  <si>
    <t>二十一、其他支出</t>
  </si>
  <si>
    <t xml:space="preserve">    房产税</t>
  </si>
  <si>
    <t xml:space="preserve">      其他国有企业城市维护建设税</t>
  </si>
  <si>
    <t xml:space="preserve">    出口消费品退消费税</t>
  </si>
  <si>
    <t>可再生能源电价附加收入安排的支出</t>
  </si>
  <si>
    <t xml:space="preserve">    矿产资源专项收入</t>
  </si>
  <si>
    <t xml:space="preserve">    电力市场监管行政事业性收费收入</t>
  </si>
  <si>
    <t xml:space="preserve">      培训费、资料工本费和住宿费</t>
  </si>
  <si>
    <t xml:space="preserve">  福利彩票销售机构的业务费用</t>
  </si>
  <si>
    <t xml:space="preserve">    人力资源和社会保障行政事业性收费收入</t>
  </si>
  <si>
    <t>西部</t>
  </si>
  <si>
    <t xml:space="preserve">    交通运输行政事业性收费收入</t>
  </si>
  <si>
    <t xml:space="preserve">    司法行政事业性收费收入</t>
  </si>
  <si>
    <t xml:space="preserve">    私营企业城镇土地使用税</t>
  </si>
  <si>
    <t xml:space="preserve">      其他国有文教企业所得税</t>
  </si>
  <si>
    <t>西安市浐灞大道1号</t>
  </si>
  <si>
    <t>其中:调入专项收入</t>
  </si>
  <si>
    <t>金融国有资本经营预算支出</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</si>
  <si>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</si>
  <si>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</si>
  <si>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</si>
  <si>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</si>
  <si>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</si>
  <si>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</si>
  <si>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其他缴入国库的文化行政事业性收费</t>
  </si>
  <si>
    <t xml:space="preserve">    国有汽车工业所得税</t>
  </si>
  <si>
    <t xml:space="preserve">  彩票公益金债务发行费用支出</t>
  </si>
  <si>
    <t xml:space="preserve">    用于红十字事业的彩票公益金支出</t>
  </si>
  <si>
    <t xml:space="preserve">  国家重大水利工程建设基金及对应专项债务收入安排的支出</t>
  </si>
  <si>
    <t xml:space="preserve">    其他国家电影事业发展专项资金支出</t>
  </si>
  <si>
    <t xml:space="preserve">      中国农业发展银行所得税退税</t>
  </si>
  <si>
    <t xml:space="preserve">    金融保险业营业税(地方)</t>
  </si>
  <si>
    <t xml:space="preserve">  彩票公益金及对应专项债务收入安排的支出</t>
  </si>
  <si>
    <t xml:space="preserve">  库区维护和管理</t>
  </si>
  <si>
    <t xml:space="preserve">      其他缴入国库的人防办行政事业性收费</t>
  </si>
  <si>
    <t xml:space="preserve">      机动车登记证书工本费</t>
  </si>
  <si>
    <t>海南省高等级公路车辆通行附加费收入</t>
  </si>
  <si>
    <t xml:space="preserve">  土地出让价款收入</t>
  </si>
  <si>
    <t>大中型水库移民后期扶持基金收入</t>
  </si>
  <si>
    <t>政府性基金</t>
  </si>
  <si>
    <t xml:space="preserve">      证券市场监管费</t>
  </si>
  <si>
    <t xml:space="preserve">      卫生监测费</t>
  </si>
  <si>
    <t>单位：万元</t>
  </si>
  <si>
    <t xml:space="preserve">    国家留成油上缴收入</t>
  </si>
  <si>
    <t xml:space="preserve">    卫生行政事业性收费收入</t>
  </si>
  <si>
    <t xml:space="preserve">      土地复垦费</t>
  </si>
  <si>
    <t xml:space="preserve">      一般劳动防护用品检验费</t>
  </si>
  <si>
    <t xml:space="preserve">      证券交易印花税(目)</t>
  </si>
  <si>
    <t xml:space="preserve">    企业所得税待分配收入</t>
  </si>
  <si>
    <t xml:space="preserve">  营业税</t>
  </si>
  <si>
    <t xml:space="preserve">  港口建设费债务发行费用支出</t>
  </si>
  <si>
    <t xml:space="preserve">  国有土地使用权出让债务发行费用支出</t>
  </si>
  <si>
    <t xml:space="preserve">      其他一般罚没收入</t>
  </si>
  <si>
    <t xml:space="preserve">      成品油价格和税费改革教育费附加收入划入</t>
  </si>
  <si>
    <t xml:space="preserve">    国有纺织企业所得税</t>
  </si>
  <si>
    <t xml:space="preserve">  其他大中型水库移民后期扶持基金支出</t>
  </si>
  <si>
    <t xml:space="preserve">    山东省（不含省内其他城市对青岛的援助支出）</t>
  </si>
  <si>
    <t xml:space="preserve">    人防办行政事业性收费收入</t>
  </si>
  <si>
    <t xml:space="preserve">    宗教行政事业性收费收入</t>
  </si>
  <si>
    <t xml:space="preserve">      其他国有非银行金融企业所得税</t>
  </si>
  <si>
    <t xml:space="preserve">    资助国产影片放映</t>
  </si>
  <si>
    <t xml:space="preserve">      其他国有企业计划亏损补贴</t>
  </si>
  <si>
    <t xml:space="preserve">      其他清算收入</t>
  </si>
  <si>
    <t xml:space="preserve">      其他缴入国库的环保行政事业性收费</t>
  </si>
  <si>
    <t xml:space="preserve">      其他缴入国库的出版行政事业性收费</t>
  </si>
  <si>
    <t xml:space="preserve">      户籍管理证件工本费</t>
  </si>
  <si>
    <t xml:space="preserve">      中国进出口银行所得税退税</t>
  </si>
  <si>
    <t xml:space="preserve">      中国铁路总公司集中缴纳的铁路运输企业所得税待分配收入</t>
  </si>
  <si>
    <t>农网还贷资金收入</t>
  </si>
  <si>
    <t xml:space="preserve">  新型墙体材料专项基金及对应专项债务收入安排的支出</t>
  </si>
  <si>
    <t xml:space="preserve">  国有土地收益基金债务付息支出</t>
  </si>
  <si>
    <t xml:space="preserve">    国外捐赠收入</t>
  </si>
  <si>
    <t xml:space="preserve">    场地和矿区使用费收入</t>
  </si>
  <si>
    <t xml:space="preserve">      其他缴入国库的宗教行政事业性收费</t>
  </si>
  <si>
    <t xml:space="preserve">      保障措施关税</t>
  </si>
  <si>
    <t xml:space="preserve">  应急处置费用</t>
  </si>
  <si>
    <t>农业土地开发资金相关支出</t>
  </si>
  <si>
    <t xml:space="preserve">    保障性住房租金补贴</t>
  </si>
  <si>
    <t xml:space="preserve">      海关罚没收入</t>
  </si>
  <si>
    <t xml:space="preserve">      股份制跨市县总分机构企业所得税退税</t>
  </si>
  <si>
    <t xml:space="preserve">      股份制企业总机构汇算清缴所得税</t>
  </si>
  <si>
    <t xml:space="preserve">      其他缴入国库的电力市场监管行政事业性收费</t>
  </si>
  <si>
    <t xml:space="preserve">  车船税(款)</t>
  </si>
  <si>
    <t>八、社会保障和就业支出</t>
  </si>
  <si>
    <t>国有资本经营收支决算总表</t>
  </si>
  <si>
    <t xml:space="preserve">    公路养护</t>
  </si>
  <si>
    <t xml:space="preserve">  城市基础设施配套费债务付息支出</t>
  </si>
  <si>
    <t>下级上解收入</t>
  </si>
  <si>
    <t xml:space="preserve">    贸促会行政事业性收费收入</t>
  </si>
  <si>
    <t xml:space="preserve">      其他缴入国库的质检行政事业性收费</t>
  </si>
  <si>
    <t xml:space="preserve">      出入境检验检疫收费</t>
  </si>
  <si>
    <t xml:space="preserve">    耕地占用税税款滞纳金、罚款收入</t>
  </si>
  <si>
    <t xml:space="preserve">  控制清除污染</t>
  </si>
  <si>
    <t xml:space="preserve">  城市公用事业附加债务发行费用支出</t>
  </si>
  <si>
    <t xml:space="preserve">    公有房屋</t>
  </si>
  <si>
    <t>附表：</t>
  </si>
  <si>
    <t xml:space="preserve">    配建商业设施租售收入</t>
  </si>
  <si>
    <t>污水处理费相关支出</t>
  </si>
  <si>
    <t xml:space="preserve">      药品行政保护费</t>
  </si>
  <si>
    <t xml:space="preserve">    集体企业所得税退税</t>
  </si>
  <si>
    <t xml:space="preserve">  其他土地出让收入</t>
  </si>
  <si>
    <t>收入项目</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</si>
  <si>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</si>
  <si>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</si>
  <si>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</si>
  <si>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</si>
  <si>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</si>
  <si>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其他缴入国库的农业行政事业性收费</t>
  </si>
  <si>
    <t xml:space="preserve">    联营企业房产税</t>
  </si>
  <si>
    <t xml:space="preserve">  地方旅游开发项目补助</t>
  </si>
  <si>
    <t xml:space="preserve">      税务部门罚没收入</t>
  </si>
  <si>
    <t xml:space="preserve">      口岸以外边防检查监护费</t>
  </si>
  <si>
    <t>决算数</t>
  </si>
  <si>
    <t xml:space="preserve">省直管县  </t>
  </si>
  <si>
    <t xml:space="preserve">单位邮编  </t>
  </si>
  <si>
    <t xml:space="preserve">  其他旅游发展基金支出</t>
  </si>
  <si>
    <t>民航发展基金收入</t>
  </si>
  <si>
    <t>船舶油污损害赔偿基金</t>
  </si>
  <si>
    <t xml:space="preserve">  移民补助</t>
  </si>
  <si>
    <t xml:space="preserve">      其他部门缉私罚没收入</t>
  </si>
  <si>
    <t xml:space="preserve">      农作物委托检验费</t>
  </si>
  <si>
    <t xml:space="preserve">      住房转让手续费</t>
  </si>
  <si>
    <t xml:space="preserve">      国有企业所得税待分配收入</t>
  </si>
  <si>
    <t xml:space="preserve">  福利彩票公益金收入</t>
  </si>
  <si>
    <t xml:space="preserve">  高放废物的处理处置</t>
  </si>
  <si>
    <t>文化体育与传媒支出</t>
  </si>
  <si>
    <t xml:space="preserve">    特种矿产品出售收入</t>
  </si>
  <si>
    <t xml:space="preserve">    个人所得税税款滞纳金、罚款收入</t>
  </si>
  <si>
    <t>可再生能源电价附加</t>
  </si>
  <si>
    <t>上年结余</t>
  </si>
  <si>
    <t xml:space="preserve">    利息收入</t>
  </si>
  <si>
    <t xml:space="preserve">      中国人民银行上缴收入</t>
  </si>
  <si>
    <t xml:space="preserve">  体育彩票发行机构的业务费用</t>
  </si>
  <si>
    <t xml:space="preserve">  广东省</t>
  </si>
  <si>
    <t xml:space="preserve">    差别电价收入</t>
  </si>
  <si>
    <t xml:space="preserve">    出版行政事业性收费收入</t>
  </si>
  <si>
    <t xml:space="preserve">    其他城市维护建设税</t>
  </si>
  <si>
    <t xml:space="preserve">      改征增值税国内退税</t>
  </si>
  <si>
    <t xml:space="preserve">  海南省高等级公路车辆通行附加费及对应专项债务收入安排的支出</t>
  </si>
  <si>
    <t xml:space="preserve">    其他国有土地使用权出让收入安排的支出</t>
  </si>
  <si>
    <t xml:space="preserve">  海关征收的废弃电器电子产品处理基金</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</si>
  <si>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</si>
  <si>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</si>
  <si>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</si>
  <si>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</si>
  <si>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</si>
  <si>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</si>
  <si>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2017年度简表基础信息表</t>
  </si>
  <si>
    <t>三峡水库库区基金</t>
  </si>
  <si>
    <t xml:space="preserve">      食品药品监督罚没收入</t>
  </si>
  <si>
    <t xml:space="preserve">      外国团体来华登山注册费</t>
  </si>
  <si>
    <t xml:space="preserve">      其他专项收入(目)</t>
  </si>
  <si>
    <t xml:space="preserve">      军队个人所得税</t>
  </si>
  <si>
    <t xml:space="preserve">      改征增值税(目)</t>
  </si>
  <si>
    <t xml:space="preserve">      中药品种保护费</t>
  </si>
  <si>
    <t xml:space="preserve">      其他缴入国库的水利行政事业性收费</t>
  </si>
  <si>
    <t xml:space="preserve">      其他缴入国库的外专局行政事业性收费</t>
  </si>
  <si>
    <t xml:space="preserve">    其他资源税</t>
  </si>
  <si>
    <t xml:space="preserve">    辽宁省（不含大连对辽宁其他城市的援助收入）</t>
  </si>
  <si>
    <t xml:space="preserve">      档案使用费</t>
  </si>
  <si>
    <t xml:space="preserve">      非刑事案件财物价格鉴定费</t>
  </si>
  <si>
    <t xml:space="preserve">    车船税(项)</t>
  </si>
  <si>
    <t xml:space="preserve">地区属性  </t>
  </si>
  <si>
    <t>污水处理费收入</t>
  </si>
  <si>
    <t>支出项目</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</si>
  <si>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</si>
  <si>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</si>
  <si>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</si>
  <si>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</si>
  <si>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</si>
  <si>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 xml:space="preserve">    用于体育事业的彩票公益金支出</t>
  </si>
  <si>
    <t xml:space="preserve">  周转资金</t>
  </si>
  <si>
    <t>国有土地使用权出让</t>
  </si>
  <si>
    <t xml:space="preserve">      药品注册费</t>
  </si>
  <si>
    <t>非税收入</t>
  </si>
  <si>
    <t xml:space="preserve">    国有企业城市维护建设税</t>
  </si>
  <si>
    <t xml:space="preserve">      国有企业分支机构预缴所得税</t>
  </si>
  <si>
    <t xml:space="preserve">    铀产品出售收入</t>
  </si>
  <si>
    <t xml:space="preserve">    国有银行所得税退税</t>
  </si>
  <si>
    <t xml:space="preserve">    营业税税款滞纳金、罚款收入</t>
  </si>
  <si>
    <t>民航发展基金</t>
  </si>
  <si>
    <t xml:space="preserve">  港口建设费债务付息支出</t>
  </si>
  <si>
    <t xml:space="preserve">  污水处理费及对应专项债务收入安排的支出</t>
  </si>
  <si>
    <t xml:space="preserve">      卫生质量检验费</t>
  </si>
  <si>
    <t xml:space="preserve">      资源综合利用增值税退税</t>
  </si>
  <si>
    <t xml:space="preserve">      耕地开垦费</t>
  </si>
  <si>
    <t xml:space="preserve">      其他缴入国库的海关行政事业性收费</t>
  </si>
  <si>
    <t xml:space="preserve">      中国投资有限责任公司所得税退税</t>
  </si>
  <si>
    <t xml:space="preserve">  乏燃料后处理</t>
  </si>
  <si>
    <t>政府性基金收入</t>
  </si>
  <si>
    <t xml:space="preserve">      城镇垃圾处理费</t>
  </si>
  <si>
    <t xml:space="preserve">    联营企业所得税</t>
  </si>
  <si>
    <t xml:space="preserve">      中国石油化工股份有限公司所得税</t>
  </si>
  <si>
    <t xml:space="preserve">  体育彩票销售机构的业务费支出</t>
  </si>
  <si>
    <t>小型水库移民扶助基金</t>
  </si>
  <si>
    <t xml:space="preserve">      学费</t>
  </si>
  <si>
    <t xml:space="preserve">    进口消费品消费税</t>
  </si>
  <si>
    <t>九、医疗卫生与计划生育支出</t>
  </si>
  <si>
    <t>中央特别国债经营基金财务收入</t>
  </si>
  <si>
    <t xml:space="preserve">      渔业船舶和船用产品检验费</t>
  </si>
  <si>
    <t xml:space="preserve">    教育费附加收入(项)</t>
  </si>
  <si>
    <t xml:space="preserve">    股份制企业城镇土地使用税</t>
  </si>
  <si>
    <t xml:space="preserve">      客运索道运营审查检验和定期检验费</t>
  </si>
  <si>
    <t xml:space="preserve">    残疾人就业保障金收入</t>
  </si>
  <si>
    <t xml:space="preserve">  海南省高等级公路车辆通行附加费债务付息支出</t>
  </si>
  <si>
    <t>三峡水库库区基金支出</t>
  </si>
  <si>
    <t xml:space="preserve">      其他缴入国库的保密行政事业性收费</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</si>
  <si>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</si>
  <si>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</si>
  <si>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</si>
  <si>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</si>
  <si>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</si>
  <si>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彩票公益金相关支出</t>
  </si>
  <si>
    <t xml:space="preserve">      水土保持补偿费</t>
  </si>
  <si>
    <t xml:space="preserve">      其他缴入国库的科技行政事业性收费</t>
  </si>
  <si>
    <t xml:space="preserve">    城镇土地使用税税款滞纳金、罚款收入</t>
  </si>
  <si>
    <t xml:space="preserve">  房产税</t>
  </si>
  <si>
    <t xml:space="preserve">    用于文化事业的彩票公益金支出</t>
  </si>
  <si>
    <t>铁路建设基金</t>
  </si>
  <si>
    <t xml:space="preserve">    国有煤炭工业所得税退税</t>
  </si>
  <si>
    <t xml:space="preserve">    烟叶税</t>
  </si>
  <si>
    <t>简04表</t>
  </si>
  <si>
    <t xml:space="preserve">区域面积  </t>
  </si>
  <si>
    <t xml:space="preserve">  大中型水库库区基金债务付息支出</t>
  </si>
  <si>
    <t xml:space="preserve">  太阳能发电补助</t>
  </si>
  <si>
    <t xml:space="preserve">    厦门市（不含省内其他城市对厦门的援助收入）</t>
  </si>
  <si>
    <t xml:space="preserve">    国有冶金工业所得税退税</t>
  </si>
  <si>
    <t xml:space="preserve">      机动车抵押登记费</t>
  </si>
  <si>
    <t xml:space="preserve">    烟叶税税款滞纳金、罚款收入</t>
  </si>
  <si>
    <t xml:space="preserve">    国有电力工业所得税退税</t>
  </si>
  <si>
    <t xml:space="preserve">      长江口航道维护费</t>
  </si>
  <si>
    <t xml:space="preserve">    旅游行政事业性收费收入</t>
  </si>
  <si>
    <t xml:space="preserve">      化学品进口登记费</t>
  </si>
  <si>
    <t xml:space="preserve">  地方农网还贷资金收入</t>
  </si>
  <si>
    <t xml:space="preserve">    水利行政事业性收费收入</t>
  </si>
  <si>
    <t xml:space="preserve">      成品油价格和税费改革增值税划入</t>
  </si>
  <si>
    <t>十、节能环保支出</t>
  </si>
  <si>
    <t xml:space="preserve">      出国培训备选人员外语考务费、考试费</t>
  </si>
  <si>
    <t xml:space="preserve">    解决移民遗留问题</t>
  </si>
  <si>
    <t>计划单列市上解省收入</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</si>
  <si>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</si>
  <si>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</si>
  <si>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</si>
  <si>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</si>
  <si>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</si>
  <si>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</si>
  <si>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</si>
  <si>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 xml:space="preserve">      保监会罚没收入</t>
  </si>
  <si>
    <t xml:space="preserve">      其他缴入国库的保监会行政事业性收费</t>
  </si>
  <si>
    <t xml:space="preserve">    教育行政事业性收费收入</t>
  </si>
  <si>
    <t xml:space="preserve">      签证费</t>
  </si>
  <si>
    <t xml:space="preserve">      其他港澳台和外商投资企业所得税</t>
  </si>
  <si>
    <t xml:space="preserve">      中国工商银行股份有限公司所得税</t>
  </si>
  <si>
    <t xml:space="preserve">      三峡电站水资源费收入</t>
  </si>
  <si>
    <t xml:space="preserve">  其他税收收入</t>
  </si>
  <si>
    <t xml:space="preserve">所在地区类型  </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</si>
  <si>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</si>
  <si>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</si>
  <si>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</si>
  <si>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</si>
  <si>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</si>
  <si>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</si>
  <si>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城市公用事业附加相关支出</t>
  </si>
  <si>
    <t xml:space="preserve">    补助被征地农民支出</t>
  </si>
  <si>
    <t xml:space="preserve">  回收处理费用补贴</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</si>
  <si>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</si>
  <si>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</si>
  <si>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</si>
  <si>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</si>
  <si>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</si>
  <si>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 xml:space="preserve">      公安缉私罚没收入</t>
  </si>
  <si>
    <t xml:space="preserve">      普通话水平测试费</t>
  </si>
  <si>
    <t xml:space="preserve">      其他缴入国库的工商行政事业性收费</t>
  </si>
  <si>
    <t xml:space="preserve">  注册资本金</t>
  </si>
  <si>
    <t xml:space="preserve">  甘肃省</t>
  </si>
  <si>
    <t xml:space="preserve">      不动产登记费</t>
  </si>
  <si>
    <t xml:space="preserve">      中国信达资产管理股份有限公司所得税退税</t>
  </si>
  <si>
    <t xml:space="preserve">  勘测设计</t>
  </si>
  <si>
    <t xml:space="preserve">  国家税务局征收的废弃电器电子产品处理基金</t>
  </si>
  <si>
    <t>补助下级支出</t>
  </si>
  <si>
    <t xml:space="preserve">  北京市</t>
  </si>
  <si>
    <t>清算收入</t>
  </si>
  <si>
    <t xml:space="preserve">    私营企业所得税</t>
  </si>
  <si>
    <t xml:space="preserve">    用于教育事业的彩票公益金支出</t>
  </si>
  <si>
    <t xml:space="preserve">  铁路还贷</t>
  </si>
  <si>
    <t xml:space="preserve">    政府还贷公路养护</t>
  </si>
  <si>
    <t>国有土地使用权出让相关支出</t>
  </si>
  <si>
    <t xml:space="preserve">      探矿权、采矿权出让收益</t>
  </si>
  <si>
    <t xml:space="preserve">      其他缴入国库的中直管理局行政事业性收费</t>
  </si>
  <si>
    <t xml:space="preserve">      机动车行驶证工本费</t>
  </si>
  <si>
    <t xml:space="preserve">      其他企业总机构汇算清缴所得税</t>
  </si>
  <si>
    <t xml:space="preserve">    其他国有企业所得税</t>
  </si>
  <si>
    <t>废弃电器电子产品处理基金支出</t>
  </si>
  <si>
    <t xml:space="preserve">    其他土地增值税</t>
  </si>
  <si>
    <t xml:space="preserve">  彩票兑奖周转金支出</t>
  </si>
  <si>
    <t xml:space="preserve">  黑龙江省</t>
  </si>
  <si>
    <t xml:space="preserve">      有价证券利息收入</t>
  </si>
  <si>
    <t xml:space="preserve">      滞纳金</t>
  </si>
  <si>
    <t xml:space="preserve">      其他股份制企业所得税退税</t>
  </si>
  <si>
    <t>简01表</t>
  </si>
  <si>
    <t xml:space="preserve">国家扶贫重点县  </t>
  </si>
  <si>
    <t>2017年度西安浐灞生态区财政局地区间援助收支表</t>
  </si>
  <si>
    <t xml:space="preserve">      中国农业银行股份有限公司所得税</t>
  </si>
  <si>
    <t xml:space="preserve">    国有兵器工业所得税</t>
  </si>
  <si>
    <t xml:space="preserve">  政府住房基金收入</t>
  </si>
  <si>
    <t xml:space="preserve">    水资源费收入</t>
  </si>
  <si>
    <t xml:space="preserve">      海关缉私罚没收入</t>
  </si>
  <si>
    <t xml:space="preserve">    档案行政事业性收费收入</t>
  </si>
  <si>
    <t>大中型水库库区基金相关支出</t>
  </si>
  <si>
    <t xml:space="preserve">  四川省</t>
  </si>
  <si>
    <t xml:space="preserve">      电信网码号资源占用费</t>
  </si>
  <si>
    <t xml:space="preserve">      教师资格考试费</t>
  </si>
  <si>
    <t xml:space="preserve">    库区防护工程维护</t>
  </si>
  <si>
    <t>污水处理费</t>
  </si>
  <si>
    <t xml:space="preserve">      GMP认证费</t>
  </si>
  <si>
    <t xml:space="preserve">      外国人证件费</t>
  </si>
  <si>
    <t xml:space="preserve">      营改增试点国内增值税划出(地方)</t>
  </si>
  <si>
    <t xml:space="preserve">  其他铁路建设基金支出</t>
  </si>
  <si>
    <t xml:space="preserve">  车辆通行费及对应专项债务收入安排的支出</t>
  </si>
  <si>
    <t>国有土地收益基金相关支出</t>
  </si>
  <si>
    <t xml:space="preserve">    证监会行政事业性收费收入</t>
  </si>
  <si>
    <t>五、教育支出</t>
  </si>
  <si>
    <t xml:space="preserve">  彩票市场调控资金支出</t>
  </si>
  <si>
    <t xml:space="preserve">  乏燃料后处理厂的建设、运行、改造和退役</t>
  </si>
  <si>
    <t xml:space="preserve">      预防接种异常反应鉴定费</t>
  </si>
  <si>
    <t xml:space="preserve">    私营企业城市维护建设税</t>
  </si>
  <si>
    <t xml:space="preserve">    国有铁道企业所得税退税</t>
  </si>
  <si>
    <t xml:space="preserve">      其他增值税</t>
  </si>
  <si>
    <t xml:space="preserve">    深圳市（不含省内其他城市对深圳的援助收入）</t>
  </si>
  <si>
    <t xml:space="preserve">  捐赠收入</t>
  </si>
  <si>
    <t xml:space="preserve">      消费税税款滞纳金、罚款收入</t>
  </si>
  <si>
    <t xml:space="preserve">    国内捐赠收入</t>
  </si>
  <si>
    <t xml:space="preserve">    科技行政事业性收费收入</t>
  </si>
  <si>
    <t xml:space="preserve">      进口成品油消费税退税</t>
  </si>
  <si>
    <t>待偿债置换专项债券结余</t>
  </si>
  <si>
    <t>调入资金</t>
  </si>
  <si>
    <t xml:space="preserve">    深圳市（不含深圳对广东其他城市的援助支出）</t>
  </si>
  <si>
    <t xml:space="preserve">      其他缴入国库的交通运输行政事业性收费</t>
  </si>
  <si>
    <t xml:space="preserve">    审计行政事业性收费收入</t>
  </si>
  <si>
    <t xml:space="preserve">  国家电影事业发展专项资金债务付息支出</t>
  </si>
  <si>
    <t xml:space="preserve">    石油特别收益金专项收入</t>
  </si>
  <si>
    <t xml:space="preserve">      其他国有银行所得税</t>
  </si>
  <si>
    <t>二十、粮油物资储备支出</t>
  </si>
  <si>
    <t>国家重大水利工程建设基金收入</t>
  </si>
  <si>
    <t xml:space="preserve">  湖南省</t>
  </si>
  <si>
    <t xml:space="preserve">    动用国家储备物资上缴财政收入</t>
  </si>
  <si>
    <t xml:space="preserve">      业务监管费</t>
  </si>
  <si>
    <t xml:space="preserve">      档案保管费</t>
  </si>
  <si>
    <t xml:space="preserve">    私营企业房产税</t>
  </si>
  <si>
    <t xml:space="preserve">      港澳台和外商投资企业消费税</t>
  </si>
  <si>
    <t>地市本级</t>
  </si>
  <si>
    <t xml:space="preserve">  国家重大水利工程建设基金债务付息支出</t>
  </si>
  <si>
    <t>城市基础设施配套费收入</t>
  </si>
  <si>
    <t xml:space="preserve">  贵州省</t>
  </si>
  <si>
    <t xml:space="preserve">  湖北省</t>
  </si>
  <si>
    <t xml:space="preserve">    福建省（不含厦门对福建其他城市的援助收入）</t>
  </si>
  <si>
    <t xml:space="preserve">      技术监督罚没收入</t>
  </si>
  <si>
    <t xml:space="preserve">    中直管理局行政事业性收费收入</t>
  </si>
  <si>
    <t xml:space="preserve">    国有农垦企业所得税</t>
  </si>
  <si>
    <t>否</t>
  </si>
  <si>
    <t>城市公用事业附加</t>
  </si>
  <si>
    <t xml:space="preserve">  其他收入(款)</t>
  </si>
  <si>
    <t xml:space="preserve">      海洋废弃物收费</t>
  </si>
  <si>
    <t xml:space="preserve">      成品油价格和税费改革教育费附加收入划出</t>
  </si>
  <si>
    <t xml:space="preserve">      储蓄存款利息所得税</t>
  </si>
  <si>
    <t xml:space="preserve">自治州属性  </t>
  </si>
  <si>
    <t>港口建设费相关支出</t>
  </si>
  <si>
    <t xml:space="preserve">  海南省高等级公路车辆通行附加费债务发行费用支出</t>
  </si>
  <si>
    <t xml:space="preserve">    用于补充全国社会保障基金的彩票公益金支出</t>
  </si>
  <si>
    <t xml:space="preserve">  重庆市</t>
  </si>
  <si>
    <t>产权转让收入</t>
  </si>
  <si>
    <t xml:space="preserve">    电力改革预留资产变现收入</t>
  </si>
  <si>
    <t xml:space="preserve">    其他国有资本经营收入</t>
  </si>
  <si>
    <t xml:space="preserve">      植物新品种保护权收费</t>
  </si>
  <si>
    <t xml:space="preserve">  福利彩票公益金</t>
  </si>
  <si>
    <t xml:space="preserve">    清算收入</t>
  </si>
  <si>
    <t xml:space="preserve">      其他缴入国库的国资委行政事业性收费</t>
  </si>
  <si>
    <t xml:space="preserve">      其他缴入国库的外文局行政事业性收费</t>
  </si>
  <si>
    <t xml:space="preserve">      机动车安全技术检验费</t>
  </si>
  <si>
    <t xml:space="preserve">      中国进出口银行所得税</t>
  </si>
  <si>
    <t>一般公共预算收入决算明细表</t>
  </si>
  <si>
    <t xml:space="preserve">  监视监测</t>
  </si>
  <si>
    <t xml:space="preserve">  车辆通行费债务付息支出</t>
  </si>
  <si>
    <t xml:space="preserve">  国有土地收益基金及对应专项债务收入安排的支出</t>
  </si>
  <si>
    <t xml:space="preserve">    资助少数民族电影译制</t>
  </si>
  <si>
    <t xml:space="preserve">    浙江省（不含宁波对浙江其他城市的援助收入）</t>
  </si>
  <si>
    <t xml:space="preserve">      航空业务权补偿费</t>
  </si>
  <si>
    <t xml:space="preserve">      体育特殊专业招生考务费</t>
  </si>
  <si>
    <t xml:space="preserve">      股份制企业总机构预缴所得税</t>
  </si>
  <si>
    <t xml:space="preserve">    国有水产企业所得税</t>
  </si>
  <si>
    <t>其他政府性基金</t>
  </si>
  <si>
    <t>录入06表</t>
  </si>
  <si>
    <t xml:space="preserve">      居民身份证工本费</t>
  </si>
  <si>
    <t xml:space="preserve">    联营企业城市维护建设税</t>
  </si>
  <si>
    <t>城市基础设施配套费</t>
  </si>
  <si>
    <t xml:space="preserve">      进口货物滞报金</t>
  </si>
  <si>
    <t xml:space="preserve">      港澳台和外商投资企业所得税待分配收入</t>
  </si>
  <si>
    <t>简表基础信息表</t>
  </si>
  <si>
    <t xml:space="preserve">省直属县  </t>
  </si>
  <si>
    <t>23013援助其他地区支出</t>
  </si>
  <si>
    <t>其他国有资本经营预算支出</t>
  </si>
  <si>
    <t xml:space="preserve">      农业企业计划亏损补贴</t>
  </si>
  <si>
    <t xml:space="preserve">    集体企业土地增值税</t>
  </si>
  <si>
    <t xml:space="preserve">    国有非银行金融企业所得税</t>
  </si>
  <si>
    <t xml:space="preserve">      药品检验费</t>
  </si>
  <si>
    <t xml:space="preserve">    股份制企业所得税退税</t>
  </si>
  <si>
    <t xml:space="preserve">      其他产权转让收入</t>
  </si>
  <si>
    <t xml:space="preserve">      出口兽药检验费</t>
  </si>
  <si>
    <t xml:space="preserve">    国有机械工业所得税退税</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</si>
  <si>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</si>
  <si>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</si>
  <si>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</si>
  <si>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</si>
  <si>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民航安全</t>
  </si>
  <si>
    <t xml:space="preserve">      其他跨市县总分机构企业所得税退税</t>
  </si>
  <si>
    <t>(平方公里)</t>
  </si>
  <si>
    <t>农业土地开发资金</t>
  </si>
  <si>
    <t xml:space="preserve">    航班时刻拍卖和使用费收入</t>
  </si>
  <si>
    <t xml:space="preserve">      其他缴入国库的国土资源行政事业性收费</t>
  </si>
  <si>
    <t xml:space="preserve">      其他缴入国库的税务行政事业性收费</t>
  </si>
  <si>
    <t xml:space="preserve">    国有石油和化学工业所得税</t>
  </si>
  <si>
    <t xml:space="preserve">    行政事业性收费收入</t>
  </si>
  <si>
    <t xml:space="preserve">      其他利息收入</t>
  </si>
  <si>
    <t xml:space="preserve">      其他股份制企业所得税</t>
  </si>
  <si>
    <t>城市公用事业附加收入</t>
  </si>
  <si>
    <t xml:space="preserve">    其他国有企业所得税退税</t>
  </si>
  <si>
    <t xml:space="preserve">    国有海洋石油天然气企业所得税</t>
  </si>
  <si>
    <t>国有土地收益基金</t>
  </si>
  <si>
    <t xml:space="preserve">      证券、期货、基金从业人员资格报名考试费</t>
  </si>
  <si>
    <t xml:space="preserve">      进口货物增值税(目)</t>
  </si>
  <si>
    <t xml:space="preserve">  划拨土地收入</t>
  </si>
  <si>
    <t xml:space="preserve">      仲裁收费</t>
  </si>
  <si>
    <t>中央特别国债经营基金支出</t>
  </si>
  <si>
    <t xml:space="preserve">  中央农网还贷资金支出</t>
  </si>
  <si>
    <t xml:space="preserve">  国家税务局征收的废弃电器电子产品处理基金收入</t>
  </si>
  <si>
    <t xml:space="preserve">  小型水库移民扶助基金及对应专项债务收入安排的支出</t>
  </si>
  <si>
    <t>核电站乏燃料处理处置基金支出</t>
  </si>
  <si>
    <t xml:space="preserve">      证书工本费</t>
  </si>
  <si>
    <t xml:space="preserve">    外交行政事业性收费收入</t>
  </si>
  <si>
    <t xml:space="preserve">      其他缴入国库的法院行政事业性收费</t>
  </si>
  <si>
    <t xml:space="preserve">    国有企业房产税</t>
  </si>
  <si>
    <t xml:space="preserve">    移民补助</t>
  </si>
  <si>
    <t xml:space="preserve">      其他股利、股息收入</t>
  </si>
  <si>
    <t xml:space="preserve">      农药实验费</t>
  </si>
  <si>
    <t xml:space="preserve">      民用航空器国籍登记费</t>
  </si>
  <si>
    <t xml:space="preserve">      其他缴入国库的公安行政事业性收费</t>
  </si>
  <si>
    <t>债务转贷支出</t>
  </si>
  <si>
    <t>股利、股息收入</t>
  </si>
  <si>
    <t xml:space="preserve">      专利代理人资格考试报名考务费</t>
  </si>
  <si>
    <t xml:space="preserve">    国有船舶工业所得税退税</t>
  </si>
  <si>
    <t xml:space="preserve">      股份制海洋石油天然气企业所得税</t>
  </si>
  <si>
    <t>三、国防支出</t>
  </si>
  <si>
    <t>　　增值税</t>
  </si>
  <si>
    <t>彩票公益金</t>
  </si>
  <si>
    <t xml:space="preserve">  城市公用事业附加债务付息支出</t>
  </si>
  <si>
    <t xml:space="preserve">      其他缴入国库的仲裁委行政事业性收费</t>
  </si>
  <si>
    <t xml:space="preserve">      中投公司所属其他公司所得税</t>
  </si>
  <si>
    <t xml:space="preserve">    其他城市基础设施配套费安排的支出</t>
  </si>
  <si>
    <t xml:space="preserve">    青岛市（不含青岛对山东其他城市的援助支出）</t>
  </si>
  <si>
    <t xml:space="preserve">处（科、股）负责人  </t>
  </si>
  <si>
    <t xml:space="preserve">  其他政府性基金及对应专项债务收入安排的支出</t>
  </si>
  <si>
    <t xml:space="preserve">  地方大中型水库库区基金</t>
  </si>
  <si>
    <t xml:space="preserve">    国有有色金属工业所得税</t>
  </si>
  <si>
    <t>表号</t>
  </si>
  <si>
    <t xml:space="preserve">  江西省</t>
  </si>
  <si>
    <t xml:space="preserve">      其他缴入国库的党校行政事业性收费</t>
  </si>
  <si>
    <t xml:space="preserve">      诉讼费</t>
  </si>
  <si>
    <t xml:space="preserve">    海洋石油资源税</t>
  </si>
  <si>
    <t xml:space="preserve">      免抵调减增值税</t>
  </si>
  <si>
    <t xml:space="preserve">      港澳台和外商投资企业增值税</t>
  </si>
  <si>
    <t xml:space="preserve">    耕地占用税</t>
  </si>
  <si>
    <t xml:space="preserve">      港澳台和外商投资跨市县总分机构企业所得税退税</t>
  </si>
  <si>
    <t xml:space="preserve">    海洋石油天然气企业所得税退税</t>
  </si>
  <si>
    <t xml:space="preserve">    宁波市（不含省内其他城市对宁波的援助收入）</t>
  </si>
  <si>
    <t>交通运输支出</t>
  </si>
  <si>
    <t xml:space="preserve">      审计罚没收入</t>
  </si>
  <si>
    <t xml:space="preserve">      产品质量监督检验费</t>
  </si>
  <si>
    <t xml:space="preserve">    船舶吨税(项)</t>
  </si>
  <si>
    <t>旅游发展基金支出</t>
  </si>
  <si>
    <t xml:space="preserve">  国家重大水利工程建设基金债务发行费用支出</t>
  </si>
  <si>
    <t xml:space="preserve">  江苏省</t>
  </si>
  <si>
    <t>债务付息支出</t>
  </si>
  <si>
    <t xml:space="preserve">      培训费</t>
  </si>
  <si>
    <t xml:space="preserve">      其他缴入国库的财政行政事业性收费</t>
  </si>
  <si>
    <t xml:space="preserve">    其他房产税</t>
  </si>
  <si>
    <t xml:space="preserve">  福利彩票发行机构的业务费用</t>
  </si>
  <si>
    <t xml:space="preserve">  征管经费</t>
  </si>
  <si>
    <t xml:space="preserve">  其他彩票发行销售机构业务费安排的支出</t>
  </si>
  <si>
    <t xml:space="preserve">  补缴的土地价款</t>
  </si>
  <si>
    <t>省补助计划单列市支出</t>
  </si>
  <si>
    <t xml:space="preserve">      殡葬收费</t>
  </si>
  <si>
    <t xml:space="preserve">  企业所得税</t>
  </si>
  <si>
    <t xml:space="preserve">      成品油消费税</t>
  </si>
  <si>
    <t>页码</t>
  </si>
  <si>
    <t xml:space="preserve">  新型墙体材料专项基金债务付息支出</t>
  </si>
  <si>
    <t xml:space="preserve">    其他城市公用事业附加安排的支出</t>
  </si>
  <si>
    <t xml:space="preserve">    营业税退税</t>
  </si>
  <si>
    <t xml:space="preserve">      其他消费税</t>
  </si>
  <si>
    <t xml:space="preserve">  彩票市场调控资金</t>
  </si>
  <si>
    <t xml:space="preserve">    航道建设和维护</t>
  </si>
  <si>
    <t xml:space="preserve">    地方重大水利工程建设</t>
  </si>
  <si>
    <t>国有土地使用权出让收入</t>
  </si>
  <si>
    <t xml:space="preserve">    私营企业所得税退税</t>
  </si>
  <si>
    <t>铁路建设基金支出</t>
  </si>
  <si>
    <t xml:space="preserve">      司法考试考务费</t>
  </si>
  <si>
    <t xml:space="preserve">    资助城市影院</t>
  </si>
  <si>
    <t xml:space="preserve">    铁路资产变现收入</t>
  </si>
  <si>
    <t xml:space="preserve">      社会抚养费</t>
  </si>
  <si>
    <t xml:space="preserve">    国有石油和化学工业所得税退税</t>
  </si>
  <si>
    <t xml:space="preserve">      其他企业总机构预缴所得税</t>
  </si>
  <si>
    <t>本 年 支 出 合 计</t>
  </si>
  <si>
    <t xml:space="preserve">  宣传促销</t>
  </si>
  <si>
    <t xml:space="preserve">      公办幼儿园保育费</t>
  </si>
  <si>
    <t xml:space="preserve">    股份制企业所得税</t>
  </si>
  <si>
    <t xml:space="preserve">  体育彩票发行机构的业务费支出</t>
  </si>
  <si>
    <t xml:space="preserve">      国库存款利息收入</t>
  </si>
  <si>
    <t xml:space="preserve">      银行监督罚没收入</t>
  </si>
  <si>
    <t xml:space="preserve">      进口废物环境保护审查登记费</t>
  </si>
  <si>
    <t xml:space="preserve">      国有出版企业所得税退税</t>
  </si>
  <si>
    <t xml:space="preserve">    企业所得税</t>
  </si>
  <si>
    <t xml:space="preserve">    技术研发和推广</t>
  </si>
  <si>
    <t xml:space="preserve">      进口兽药质量标准复核检验费</t>
  </si>
  <si>
    <t xml:space="preserve">    外专局行政事业性收费收入</t>
  </si>
  <si>
    <t xml:space="preserve">      认证费</t>
  </si>
  <si>
    <t xml:space="preserve">      成品油价格和税费改革增值税划出</t>
  </si>
  <si>
    <t>二、非税收入</t>
  </si>
  <si>
    <t xml:space="preserve">      探矿权、采矿权使用费收入</t>
  </si>
  <si>
    <t xml:space="preserve">      金融业公司股利、股息收入</t>
  </si>
  <si>
    <t xml:space="preserve">      其他国有文教企业所得税退税</t>
  </si>
  <si>
    <t xml:space="preserve">      中国投资有限责任公司所得税</t>
  </si>
  <si>
    <t xml:space="preserve">    技改贴息和补助</t>
  </si>
  <si>
    <t xml:space="preserve">      执业兽医资格考试考务费</t>
  </si>
  <si>
    <t xml:space="preserve">    国有有色金属工业所得税退税</t>
  </si>
  <si>
    <t>2017年度西安浐灞生态区财政局一般公共预算收支决算总表</t>
  </si>
  <si>
    <t xml:space="preserve">  乏燃料运输</t>
  </si>
  <si>
    <t xml:space="preserve">    辽宁省（不含省内其他城市对大连的援助支出）</t>
  </si>
  <si>
    <t xml:space="preserve">    广东省（不含深圳对广东其他城市的援助收入）</t>
  </si>
  <si>
    <t xml:space="preserve">      疫情处理费</t>
  </si>
  <si>
    <t xml:space="preserve">    场外核应急准备收入</t>
  </si>
  <si>
    <t xml:space="preserve">  资源税</t>
  </si>
  <si>
    <t xml:space="preserve">    商贸行政事业性收费收入</t>
  </si>
  <si>
    <t xml:space="preserve">    工商行政事业性收费收入</t>
  </si>
  <si>
    <t xml:space="preserve">    其他专项收入(项)</t>
  </si>
  <si>
    <t>政府性基金收支决算总表</t>
  </si>
  <si>
    <t xml:space="preserve">    其他小型水库移民扶助基金支出</t>
  </si>
  <si>
    <t xml:space="preserve">  基础设施建设和经济发展</t>
  </si>
  <si>
    <t xml:space="preserve">    厦门市（不含厦门对福建其他城市的援助支出）</t>
  </si>
  <si>
    <t xml:space="preserve">    南水北调工程基金收入</t>
  </si>
  <si>
    <t>彩票公益金收入</t>
  </si>
  <si>
    <t xml:space="preserve">    海洋行政事业性收费收入</t>
  </si>
  <si>
    <t xml:space="preserve">    关税和特别关税税款滞纳金、罚款收入</t>
  </si>
  <si>
    <t xml:space="preserve">      出口关税</t>
  </si>
  <si>
    <t>单位:万元</t>
  </si>
  <si>
    <t xml:space="preserve">  损失补偿</t>
  </si>
  <si>
    <t xml:space="preserve">  三峡工程后续工作资金</t>
  </si>
  <si>
    <t>国有企业资本金注入</t>
  </si>
  <si>
    <t xml:space="preserve">      委托性卫生防疫服务费</t>
  </si>
  <si>
    <t xml:space="preserve">      防空地下室易地建设费</t>
  </si>
  <si>
    <t xml:space="preserve">      消防职业技能鉴定考务考试费</t>
  </si>
  <si>
    <t>小型水库移民扶助基金收入</t>
  </si>
  <si>
    <t xml:space="preserve">    广东省（不含省内其他城市对深圳的援助支出）</t>
  </si>
  <si>
    <t xml:space="preserve">      压力管道元件制造审查检验费</t>
  </si>
  <si>
    <t xml:space="preserve">    其他海南省高等级公路车辆通行附加费安排的支出</t>
  </si>
  <si>
    <t xml:space="preserve">  污水处理费债务付息支出</t>
  </si>
  <si>
    <t xml:space="preserve">      检验检疫罚没收入</t>
  </si>
  <si>
    <t xml:space="preserve">  烟叶税(款)</t>
  </si>
  <si>
    <t xml:space="preserve">    国有电子工业所得税退税</t>
  </si>
  <si>
    <t xml:space="preserve">    国有资本经营收入</t>
  </si>
  <si>
    <t>七、文化体育与传媒支出</t>
  </si>
  <si>
    <t xml:space="preserve">    其他港口建设费安排的支出</t>
  </si>
  <si>
    <t>大中型水库移民后期扶持基金支出</t>
  </si>
  <si>
    <t xml:space="preserve">    其他收入(项)</t>
  </si>
  <si>
    <t xml:space="preserve">      中国工商银行股份有限公司所得税退税</t>
  </si>
  <si>
    <t xml:space="preserve">      国有电影企业所得税退税</t>
  </si>
  <si>
    <t xml:space="preserve">    国有建筑材料工业所得税</t>
  </si>
  <si>
    <t xml:space="preserve">    其他大中型水库库区基金支出</t>
  </si>
  <si>
    <t>城市基础设施配套费相关支出</t>
  </si>
  <si>
    <t xml:space="preserve">      预防接种劳务费</t>
  </si>
  <si>
    <t xml:space="preserve">      兽药委托检验费</t>
  </si>
  <si>
    <t xml:space="preserve">      其他缴入国库的海洋行政事业性收费</t>
  </si>
  <si>
    <t xml:space="preserve">      排污费收入</t>
  </si>
  <si>
    <t xml:space="preserve">    国有核工业所得税退税</t>
  </si>
  <si>
    <t>彩票发行销售机构业务费安排的支出</t>
  </si>
  <si>
    <t xml:space="preserve">    示范项目补贴</t>
  </si>
  <si>
    <t>国家电影事业发展专项资金收入</t>
  </si>
  <si>
    <t xml:space="preserve">      公办幼儿园住宿费</t>
  </si>
  <si>
    <t xml:space="preserve">    车船税税款滞纳金、罚款收入</t>
  </si>
  <si>
    <t xml:space="preserve">    国有航天工业所得税</t>
  </si>
  <si>
    <t>彩票发行机构和彩票销售机构的业务费用</t>
  </si>
  <si>
    <t xml:space="preserve">    城市公共设施</t>
  </si>
  <si>
    <t xml:space="preserve">  河南省</t>
  </si>
  <si>
    <t xml:space="preserve">      土地闲置费</t>
  </si>
  <si>
    <t xml:space="preserve">    国有电信企业所得税退税</t>
  </si>
  <si>
    <t xml:space="preserve">  划拨土地</t>
  </si>
  <si>
    <t xml:space="preserve">  河北省</t>
  </si>
  <si>
    <t xml:space="preserve">    债务管理收入</t>
  </si>
  <si>
    <t xml:space="preserve">      其他缴入国库的银监会行政事业性收费</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</si>
  <si>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</si>
  <si>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</si>
  <si>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</si>
  <si>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</si>
  <si>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</si>
  <si>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</si>
  <si>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十六、金融支出</t>
  </si>
  <si>
    <t xml:space="preserve">联系电话  </t>
  </si>
  <si>
    <t xml:space="preserve">单位负责人  </t>
  </si>
  <si>
    <t xml:space="preserve">  信息系统建设</t>
  </si>
  <si>
    <t>解决历史遗留问题及改革成本支出</t>
  </si>
  <si>
    <t xml:space="preserve">      中国国际化人才外语考试考务费</t>
  </si>
  <si>
    <t xml:space="preserve">    其他企业所得税退税</t>
  </si>
  <si>
    <t xml:space="preserve">      国有企业分支机构汇算清缴所得税</t>
  </si>
  <si>
    <t xml:space="preserve">    外文局行政事业性收费收入</t>
  </si>
  <si>
    <t xml:space="preserve">      其他缴入国库的体育行政事业性收费</t>
  </si>
  <si>
    <t xml:space="preserve">  船舶吨税(款)</t>
  </si>
  <si>
    <t xml:space="preserve">      长江电力股份有限公司所得税</t>
  </si>
  <si>
    <t xml:space="preserve">    营业税划入(地方)</t>
  </si>
  <si>
    <t xml:space="preserve">      进口其他消费品消费税</t>
  </si>
  <si>
    <t xml:space="preserve">自治县  </t>
  </si>
  <si>
    <t xml:space="preserve">  农业土地开发资金及对应专项债务收入安排的支出</t>
  </si>
  <si>
    <t>国家电影事业发展专项资金相关支出</t>
  </si>
  <si>
    <t xml:space="preserve">      事业单位国有资产出租出借收入</t>
  </si>
  <si>
    <t xml:space="preserve">      其他企业利润收入</t>
  </si>
  <si>
    <t xml:space="preserve">      特种设备检验检测费</t>
  </si>
  <si>
    <t>2017年度西安浐灞生态区财政局一般公共预算收入决算明细表</t>
  </si>
  <si>
    <t xml:space="preserve">  彩票公益金债务付息支出</t>
  </si>
  <si>
    <t xml:space="preserve">    福建省（不含省内其他城市对厦门的援助支出）</t>
  </si>
  <si>
    <t xml:space="preserve">      河道工程修建维护管理费</t>
  </si>
  <si>
    <t xml:space="preserve">      新饲料添加剂质量复核检验费</t>
  </si>
  <si>
    <t xml:space="preserve">      集体企业增值税</t>
  </si>
  <si>
    <t xml:space="preserve">单位地址  </t>
  </si>
  <si>
    <t>中央特别国债经营基金</t>
  </si>
  <si>
    <t>可再生能源电价附加收入</t>
  </si>
  <si>
    <t xml:space="preserve">  山东省</t>
  </si>
  <si>
    <t xml:space="preserve">    契税(项)</t>
  </si>
  <si>
    <t xml:space="preserve">区县类型  </t>
  </si>
  <si>
    <t>船舶油污损害赔偿基金支出</t>
  </si>
  <si>
    <t xml:space="preserve">  国有土地使用权出让收入及对应专项债务收入安排的支出</t>
  </si>
  <si>
    <t>核电站乏燃料处理处置基金</t>
  </si>
  <si>
    <t xml:space="preserve">    上缴管理费用</t>
  </si>
  <si>
    <t xml:space="preserve">    关税(项)</t>
  </si>
  <si>
    <t xml:space="preserve">    集体企业城市维护建设税</t>
  </si>
  <si>
    <t xml:space="preserve">      中国华融资产管理股份有限公司所得税退税</t>
  </si>
  <si>
    <t>二十三、债务发行费用支出</t>
  </si>
  <si>
    <t xml:space="preserve">  彩票发行销售风险基金</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</si>
  <si>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</si>
  <si>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</si>
  <si>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</si>
  <si>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</si>
  <si>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</si>
  <si>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</si>
  <si>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 xml:space="preserve">      营改增试点改征增值税划出(地方)</t>
  </si>
  <si>
    <t xml:space="preserve">  中央农网还贷资金</t>
  </si>
  <si>
    <t xml:space="preserve">      民航罚没收入</t>
  </si>
  <si>
    <t xml:space="preserve">      卫生罚没收入</t>
  </si>
  <si>
    <t xml:space="preserve">      婚姻登记证书工本费</t>
  </si>
  <si>
    <t xml:space="preserve">      其他缴入国库的教育行政事业性收费</t>
  </si>
  <si>
    <t xml:space="preserve">    其他收入</t>
  </si>
  <si>
    <t xml:space="preserve">    印花税</t>
  </si>
  <si>
    <t xml:space="preserve">  大中型水库库区基金债务发行费用支出</t>
  </si>
  <si>
    <t>农业土地开发资金收入</t>
  </si>
  <si>
    <t xml:space="preserve">      其他缴入国库的食品药品监管行政事业性收费</t>
  </si>
  <si>
    <t xml:space="preserve">  行政事业性收费收入</t>
  </si>
  <si>
    <t xml:space="preserve">      核电站增值税退税</t>
  </si>
  <si>
    <t xml:space="preserve">    用于其他社会公益事业的彩票公益金支出</t>
  </si>
  <si>
    <t xml:space="preserve">      证券交易印花税退税</t>
  </si>
  <si>
    <t xml:space="preserve">    城市维护建设税</t>
  </si>
  <si>
    <t xml:space="preserve">  体育彩票公益金收入</t>
  </si>
  <si>
    <t xml:space="preserve">    土地出让业务支出</t>
  </si>
  <si>
    <t xml:space="preserve">      中国铁路总公司集中缴纳的铁路运输企业城市维护建设税</t>
  </si>
  <si>
    <t>科目编码</t>
  </si>
  <si>
    <t>其他政府性基金收入</t>
  </si>
  <si>
    <t xml:space="preserve">    棚户区改造支出</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</si>
  <si>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</si>
  <si>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</si>
  <si>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</si>
  <si>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</si>
  <si>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</si>
  <si>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</si>
  <si>
    <t xml:space="preserve">    个人所得税</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</si>
</sst>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10">
    <font>
      <sz val="12"/>
      <name val="宋体"/>
      <family val="0"/>
    </font>
    <font>
      <b/>
      <sz val="10"/>
      <name val="Arial"/>
      <family val="2"/>
    </font>
    <font>
      <i/>
      <sz val="10"/>
      <name val="Arial"/>
      <family val="2"/>
    </font>
    <font>
      <b/>
      <i/>
      <sz val="10"/>
      <name val="Arial"/>
      <family val="2"/>
    </font>
    <font>
      <b/>
      <sz val="20"/>
      <name val="宋体"/>
      <family val="0"/>
    </font>
    <font>
      <sz val="10"/>
      <name val="宋体"/>
      <family val="0"/>
    </font>
    <font>
      <b/>
      <sz val="18"/>
      <name val="宋体"/>
      <family val="0"/>
    </font>
    <font>
      <b/>
      <sz val="10"/>
      <name val="宋体"/>
      <family val="0"/>
    </font>
    <font>
      <sz val="11"/>
      <name val="宋体"/>
      <family val="0"/>
    </font>
    <font>
      <sz val="9"/>
      <name val="宋体"/>
      <family val="0"/>
    </font>
  </fonts>
  <fills count="7">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s>
  <borders count="9">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42">
    <xf numFmtId="0" fontId="0" fillId="0" borderId="0" xfId="0" applyAlignment="1">
      <alignment/>
    </xf>
    <xf numFmtId="0" fontId="0" fillId="0" borderId="0" xfId="0" applyAlignment="1">
      <alignment vertical="center"/>
    </xf>
    <xf numFmtId="0" fontId="0" fillId="0" borderId="0" xfId="0" applyAlignment="1">
      <alignment horizontal="right" vertical="center"/>
    </xf>
    <xf numFmtId="0" fontId="5" fillId="2" borderId="1" xfId="0" applyNumberFormat="1" applyFont="1" applyFill="1" applyBorder="1" applyAlignment="1" applyProtection="1">
      <alignment horizontal="center" vertical="center"/>
      <protection/>
    </xf>
    <xf numFmtId="0" fontId="5" fillId="2" borderId="1" xfId="0" applyNumberFormat="1" applyFont="1" applyFill="1" applyBorder="1" applyAlignment="1" applyProtection="1">
      <alignment vertical="center"/>
      <protection/>
    </xf>
    <xf numFmtId="0" fontId="5" fillId="0" borderId="0" xfId="0" applyFont="1" applyAlignment="1">
      <alignment horizontal="right" vertical="center"/>
    </xf>
    <xf numFmtId="0" fontId="5" fillId="2" borderId="1" xfId="0" applyNumberFormat="1" applyFont="1" applyFill="1" applyBorder="1" applyAlignment="1" applyProtection="1">
      <alignment horizontal="left" vertical="center"/>
      <protection/>
    </xf>
    <xf numFmtId="3" fontId="5" fillId="3" borderId="1" xfId="0" applyNumberFormat="1" applyFont="1" applyFill="1" applyBorder="1" applyAlignment="1" applyProtection="1">
      <alignment horizontal="right" vertical="center"/>
      <protection/>
    </xf>
    <xf numFmtId="0" fontId="5" fillId="0" borderId="0" xfId="0" applyFont="1" applyAlignment="1">
      <alignment vertical="center"/>
    </xf>
    <xf numFmtId="3" fontId="5" fillId="4" borderId="1" xfId="0" applyNumberFormat="1" applyFont="1" applyFill="1" applyBorder="1" applyAlignment="1" applyProtection="1">
      <alignment horizontal="right" vertical="center"/>
      <protection/>
    </xf>
    <xf numFmtId="3" fontId="8" fillId="3" borderId="2" xfId="0" applyNumberFormat="1" applyFont="1" applyFill="1" applyBorder="1" applyAlignment="1" applyProtection="1">
      <alignment horizontal="left" vertical="center"/>
      <protection/>
    </xf>
    <xf numFmtId="3" fontId="8" fillId="3" borderId="3" xfId="0" applyNumberFormat="1" applyFont="1" applyFill="1" applyBorder="1" applyAlignment="1" applyProtection="1">
      <alignment horizontal="left" vertical="center"/>
      <protection/>
    </xf>
    <xf numFmtId="3" fontId="8" fillId="3" borderId="4" xfId="0" applyNumberFormat="1" applyFont="1" applyFill="1" applyBorder="1" applyAlignment="1" applyProtection="1">
      <alignment horizontal="left" vertical="center"/>
      <protection/>
    </xf>
    <xf numFmtId="3" fontId="5" fillId="5" borderId="1" xfId="0" applyNumberFormat="1" applyFont="1" applyFill="1" applyBorder="1" applyAlignment="1" applyProtection="1">
      <alignment horizontal="right" vertical="center"/>
      <protection/>
    </xf>
    <xf numFmtId="3" fontId="5" fillId="2" borderId="1" xfId="0" applyNumberFormat="1" applyFont="1" applyFill="1" applyBorder="1" applyAlignment="1" applyProtection="1">
      <alignment horizontal="right" vertical="center"/>
      <protection/>
    </xf>
    <xf numFmtId="0" fontId="7" fillId="2" borderId="1" xfId="0" applyNumberFormat="1" applyFont="1" applyFill="1" applyBorder="1" applyAlignment="1" applyProtection="1">
      <alignment vertical="center"/>
      <protection/>
    </xf>
    <xf numFmtId="0" fontId="7" fillId="2" borderId="5" xfId="0" applyNumberFormat="1" applyFont="1" applyFill="1" applyBorder="1" applyAlignment="1" applyProtection="1">
      <alignment horizontal="center" vertical="center"/>
      <protection/>
    </xf>
    <xf numFmtId="0" fontId="7" fillId="2" borderId="1" xfId="0" applyNumberFormat="1" applyFont="1" applyFill="1" applyBorder="1" applyAlignment="1" applyProtection="1">
      <alignment horizontal="center" vertical="center"/>
      <protection/>
    </xf>
    <xf numFmtId="3" fontId="5" fillId="5" borderId="5" xfId="0" applyNumberFormat="1" applyFont="1" applyFill="1" applyBorder="1" applyAlignment="1" applyProtection="1">
      <alignment horizontal="right" vertical="center"/>
      <protection/>
    </xf>
    <xf numFmtId="3" fontId="5" fillId="5" borderId="6" xfId="0" applyNumberFormat="1" applyFont="1" applyFill="1" applyBorder="1" applyAlignment="1" applyProtection="1">
      <alignment horizontal="right" vertical="center"/>
      <protection/>
    </xf>
    <xf numFmtId="0" fontId="5" fillId="2" borderId="7" xfId="0" applyNumberFormat="1" applyFont="1" applyFill="1" applyBorder="1" applyAlignment="1" applyProtection="1">
      <alignment vertical="center"/>
      <protection/>
    </xf>
    <xf numFmtId="3" fontId="5" fillId="3" borderId="5" xfId="0" applyNumberFormat="1" applyFont="1" applyFill="1" applyBorder="1" applyAlignment="1" applyProtection="1">
      <alignment horizontal="right" vertical="center"/>
      <protection/>
    </xf>
    <xf numFmtId="3" fontId="5" fillId="3" borderId="6" xfId="0" applyNumberFormat="1" applyFont="1" applyFill="1" applyBorder="1" applyAlignment="1" applyProtection="1">
      <alignment horizontal="right" vertical="center"/>
      <protection/>
    </xf>
    <xf numFmtId="3" fontId="5" fillId="4" borderId="1" xfId="0" applyNumberFormat="1" applyFont="1" applyFill="1" applyBorder="1" applyAlignment="1" applyProtection="1">
      <alignment horizontal="right" vertical="center" wrapText="1"/>
      <protection/>
    </xf>
    <xf numFmtId="0" fontId="7" fillId="2" borderId="1" xfId="0" applyNumberFormat="1" applyFont="1" applyFill="1" applyBorder="1" applyAlignment="1" applyProtection="1">
      <alignment horizontal="left" vertical="center"/>
      <protection/>
    </xf>
    <xf numFmtId="0" fontId="5" fillId="2" borderId="1" xfId="0" applyNumberFormat="1" applyFont="1" applyFill="1" applyBorder="1" applyAlignment="1" applyProtection="1">
      <alignment horizontal="right" vertical="center"/>
      <protection/>
    </xf>
    <xf numFmtId="3" fontId="5" fillId="3" borderId="1" xfId="0" applyNumberFormat="1" applyFont="1" applyFill="1" applyBorder="1" applyAlignment="1" applyProtection="1">
      <alignment horizontal="right" vertical="center" wrapText="1"/>
      <protection/>
    </xf>
    <xf numFmtId="0" fontId="0" fillId="2" borderId="1" xfId="0" applyNumberFormat="1" applyFont="1" applyFill="1" applyBorder="1" applyAlignment="1" applyProtection="1">
      <alignment/>
      <protection/>
    </xf>
    <xf numFmtId="0" fontId="0" fillId="2" borderId="0" xfId="0" applyFill="1" applyAlignment="1">
      <alignment wrapText="1"/>
    </xf>
    <xf numFmtId="3" fontId="8" fillId="6" borderId="3" xfId="0" applyNumberFormat="1" applyFont="1" applyFill="1" applyBorder="1" applyAlignment="1" applyProtection="1">
      <alignment horizontal="left" vertical="center"/>
      <protection/>
    </xf>
    <xf numFmtId="3" fontId="5" fillId="6" borderId="1" xfId="0" applyNumberFormat="1" applyFont="1" applyFill="1" applyBorder="1" applyAlignment="1" applyProtection="1">
      <alignment horizontal="center" vertical="center"/>
      <protection/>
    </xf>
    <xf numFmtId="3" fontId="5" fillId="6" borderId="1" xfId="0" applyNumberFormat="1" applyFont="1" applyFill="1" applyBorder="1" applyAlignment="1" applyProtection="1">
      <alignment horizontal="right" vertical="center"/>
      <protection/>
    </xf>
    <xf numFmtId="3" fontId="5" fillId="6" borderId="1" xfId="0" applyNumberFormat="1" applyFont="1" applyFill="1" applyBorder="1" applyAlignment="1" applyProtection="1">
      <alignment horizontal="right" vertical="center" wrapText="1"/>
      <protection/>
    </xf>
    <xf numFmtId="0" fontId="4"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7" fillId="2" borderId="7" xfId="0" applyNumberFormat="1" applyFont="1" applyFill="1" applyBorder="1" applyAlignment="1" applyProtection="1">
      <alignment horizontal="center" vertical="center" wrapText="1"/>
      <protection/>
    </xf>
    <xf numFmtId="0" fontId="7" fillId="2" borderId="8" xfId="0" applyNumberFormat="1" applyFont="1" applyFill="1" applyBorder="1" applyAlignment="1" applyProtection="1">
      <alignment horizontal="center" vertical="center" wrapText="1"/>
      <protection/>
    </xf>
    <xf numFmtId="0" fontId="7" fillId="2" borderId="3" xfId="0" applyNumberFormat="1" applyFont="1" applyFill="1" applyBorder="1" applyAlignment="1" applyProtection="1">
      <alignment horizontal="center" vertical="center" wrapText="1"/>
      <protection/>
    </xf>
    <xf numFmtId="0" fontId="7" fillId="2" borderId="4" xfId="0" applyNumberFormat="1" applyFont="1" applyFill="1" applyBorder="1" applyAlignment="1" applyProtection="1">
      <alignment horizontal="center" vertical="center" wrapText="1"/>
      <protection/>
    </xf>
    <xf numFmtId="0" fontId="7" fillId="2" borderId="1" xfId="0" applyNumberFormat="1" applyFont="1" applyFill="1" applyBorder="1" applyAlignment="1" applyProtection="1">
      <alignment horizontal="center" vertical="center" wrapText="1"/>
      <protection/>
    </xf>
    <xf numFmtId="0" fontId="7" fillId="2" borderId="5" xfId="0" applyNumberFormat="1"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6"/>
  <sheetViews>
    <sheetView showGridLines="0" showZeros="0" workbookViewId="0" topLeftCell="A1">
      <selection activeCell="A1" sqref="A1:D1"/>
    </sheetView>
  </sheetViews>
  <sheetFormatPr defaultColWidth="12.125" defaultRowHeight="15" customHeight="1"/>
  <cols>
    <col min="1" max="1" width="11.875" style="0" customWidth="1"/>
    <col min="2" max="2" width="20.625" style="0" customWidth="1"/>
    <col min="3" max="3" width="54.875" style="0" customWidth="1"/>
    <col min="4" max="4" width="23.00390625" style="0" customWidth="1"/>
  </cols>
  <sheetData>
    <row r="1" spans="1:4" ht="28.5" customHeight="1">
      <c r="A1" s="33" t="s">
        <v>50</v>
      </c>
      <c r="B1" s="33"/>
      <c r="C1" s="33"/>
      <c r="D1" s="33"/>
    </row>
    <row r="2" spans="1:4" ht="31.5" customHeight="1">
      <c r="A2" s="33" t="s">
        <v>721</v>
      </c>
      <c r="B2" s="33"/>
      <c r="C2" s="33"/>
      <c r="D2" s="33"/>
    </row>
    <row r="3" spans="1:4" ht="15" customHeight="1">
      <c r="A3" s="1"/>
      <c r="B3" s="1"/>
      <c r="C3" s="1"/>
      <c r="D3" s="1"/>
    </row>
    <row r="4" spans="1:4" ht="15" customHeight="1">
      <c r="A4" s="1"/>
      <c r="B4" s="1"/>
      <c r="C4" s="1"/>
      <c r="D4" s="1"/>
    </row>
    <row r="5" spans="1:4" ht="15" customHeight="1">
      <c r="A5" s="1"/>
      <c r="B5" s="2" t="s">
        <v>155</v>
      </c>
      <c r="C5" s="10" t="s">
        <v>163</v>
      </c>
      <c r="D5" s="1"/>
    </row>
    <row r="6" spans="1:4" ht="15" customHeight="1">
      <c r="A6" s="1"/>
      <c r="B6" s="2" t="s">
        <v>1179</v>
      </c>
      <c r="C6" s="11" t="s">
        <v>49</v>
      </c>
      <c r="D6" s="1"/>
    </row>
    <row r="7" spans="1:4" ht="15" customHeight="1">
      <c r="A7" s="1"/>
      <c r="B7" s="2" t="s">
        <v>1033</v>
      </c>
      <c r="C7" s="11" t="s">
        <v>534</v>
      </c>
      <c r="D7" s="1"/>
    </row>
    <row r="8" spans="1:4" ht="15" customHeight="1">
      <c r="A8" s="1"/>
      <c r="B8" s="2" t="s">
        <v>479</v>
      </c>
      <c r="C8" s="11" t="s">
        <v>8</v>
      </c>
      <c r="D8" s="1"/>
    </row>
    <row r="9" spans="1:4" ht="15" customHeight="1">
      <c r="A9" s="1"/>
      <c r="B9" s="2" t="s">
        <v>1178</v>
      </c>
      <c r="C9" s="12" t="s">
        <v>243</v>
      </c>
      <c r="D9" s="1"/>
    </row>
    <row r="10" spans="1:4" ht="15" customHeight="1">
      <c r="A10" s="1"/>
      <c r="B10" s="2" t="s">
        <v>1203</v>
      </c>
      <c r="C10" s="11" t="s">
        <v>589</v>
      </c>
      <c r="D10" s="1"/>
    </row>
    <row r="11" spans="1:4" ht="15" customHeight="1">
      <c r="A11" s="1"/>
      <c r="B11" s="2" t="s">
        <v>688</v>
      </c>
      <c r="C11" s="10" t="s">
        <v>537</v>
      </c>
      <c r="D11" s="1"/>
    </row>
    <row r="12" spans="1:4" ht="15" customHeight="1">
      <c r="A12" s="1"/>
      <c r="B12" s="2" t="s">
        <v>533</v>
      </c>
      <c r="C12" s="11" t="s">
        <v>924</v>
      </c>
      <c r="D12" s="1"/>
    </row>
    <row r="13" spans="1:4" ht="15" customHeight="1">
      <c r="A13" s="1"/>
      <c r="B13" s="2" t="s">
        <v>829</v>
      </c>
      <c r="C13" s="11" t="s">
        <v>933</v>
      </c>
      <c r="D13" s="1"/>
    </row>
    <row r="14" spans="1:4" ht="15" customHeight="1">
      <c r="A14" s="1"/>
      <c r="B14" s="2" t="s">
        <v>736</v>
      </c>
      <c r="C14" s="11" t="s">
        <v>584</v>
      </c>
      <c r="D14" s="1"/>
    </row>
    <row r="15" spans="1:4" ht="15" customHeight="1">
      <c r="A15" s="1"/>
      <c r="B15" s="2" t="s">
        <v>368</v>
      </c>
      <c r="C15" s="11" t="s">
        <v>212</v>
      </c>
      <c r="D15" s="1"/>
    </row>
    <row r="16" spans="1:4" ht="15" customHeight="1">
      <c r="A16" s="1"/>
      <c r="B16" s="2" t="s">
        <v>939</v>
      </c>
      <c r="C16" s="11" t="s">
        <v>212</v>
      </c>
      <c r="D16" s="1"/>
    </row>
    <row r="17" spans="1:4" ht="15" customHeight="1">
      <c r="A17" s="1"/>
      <c r="B17" s="2" t="s">
        <v>1208</v>
      </c>
      <c r="C17" s="11" t="s">
        <v>70</v>
      </c>
      <c r="D17" s="1"/>
    </row>
    <row r="18" spans="1:4" ht="15" customHeight="1">
      <c r="A18" s="1"/>
      <c r="B18" s="2" t="s">
        <v>874</v>
      </c>
      <c r="C18" s="11" t="s">
        <v>933</v>
      </c>
      <c r="D18" s="1"/>
    </row>
    <row r="19" spans="1:4" ht="15" customHeight="1">
      <c r="A19" s="1"/>
      <c r="B19" s="2" t="s">
        <v>1191</v>
      </c>
      <c r="C19" s="11" t="s">
        <v>933</v>
      </c>
      <c r="D19" s="1"/>
    </row>
    <row r="20" spans="1:4" ht="15" customHeight="1">
      <c r="A20" s="1"/>
      <c r="B20" s="2" t="s">
        <v>687</v>
      </c>
      <c r="C20" s="11" t="s">
        <v>933</v>
      </c>
      <c r="D20" s="1"/>
    </row>
    <row r="21" spans="1:4" ht="15" customHeight="1">
      <c r="A21" s="1"/>
      <c r="B21" s="2" t="s">
        <v>972</v>
      </c>
      <c r="C21" s="11" t="s">
        <v>933</v>
      </c>
      <c r="D21" s="1"/>
    </row>
    <row r="22" spans="1:4" ht="15" customHeight="1">
      <c r="A22" s="1"/>
      <c r="B22" s="2" t="s">
        <v>796</v>
      </c>
      <c r="C22" s="29"/>
      <c r="D22" s="1" t="s">
        <v>989</v>
      </c>
    </row>
    <row r="23" spans="1:4" ht="15" customHeight="1">
      <c r="A23" s="1"/>
      <c r="B23" s="2" t="s">
        <v>563</v>
      </c>
      <c r="C23" s="11"/>
      <c r="D23" s="1"/>
    </row>
    <row r="24" spans="1:4" ht="15" customHeight="1">
      <c r="A24" s="1"/>
      <c r="B24" s="1"/>
      <c r="C24" s="1"/>
      <c r="D24" s="1"/>
    </row>
    <row r="25" spans="1:4" ht="15" customHeight="1">
      <c r="A25" s="1"/>
      <c r="B25" s="1"/>
      <c r="C25" s="1"/>
      <c r="D25" s="1"/>
    </row>
    <row r="26" spans="1:4" ht="17.25" customHeight="1">
      <c r="A26" s="1"/>
      <c r="B26" s="1"/>
      <c r="C26" s="1"/>
      <c r="D26" s="1"/>
    </row>
  </sheetData>
  <mergeCells count="2">
    <mergeCell ref="A1:D1"/>
    <mergeCell ref="A2:D2"/>
  </mergeCells>
  <printOptions gridLines="1"/>
  <pageMargins left="0.75" right="0.75" top="1" bottom="1" header="0.5" footer="0.5"/>
  <pageSetup orientation="portrait" paperSize="9"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E1"/>
    </sheetView>
  </sheetViews>
  <sheetFormatPr defaultColWidth="12.125" defaultRowHeight="15" customHeight="1"/>
  <cols>
    <col min="1" max="1" width="9.625" style="0" customWidth="1"/>
    <col min="2" max="2" width="10.75390625" style="0" customWidth="1"/>
    <col min="3" max="3" width="62.25390625" style="0" customWidth="1"/>
    <col min="4" max="4" width="8.25390625" style="0" customWidth="1"/>
    <col min="5" max="5" width="11.00390625" style="0" customWidth="1"/>
  </cols>
  <sheetData>
    <row r="1" spans="1:5" ht="41.25" customHeight="1">
      <c r="A1" s="33" t="s">
        <v>460</v>
      </c>
      <c r="B1" s="33"/>
      <c r="C1" s="33"/>
      <c r="D1" s="33"/>
      <c r="E1" s="33"/>
    </row>
    <row r="2" spans="1:5" ht="16.5" customHeight="1">
      <c r="A2" s="1"/>
      <c r="B2" s="1"/>
      <c r="C2" s="1"/>
      <c r="D2" s="1"/>
      <c r="E2" s="1"/>
    </row>
    <row r="3" spans="1:5" ht="16.5" customHeight="1">
      <c r="A3" s="1"/>
      <c r="B3" s="3" t="s">
        <v>1037</v>
      </c>
      <c r="C3" s="3" t="s">
        <v>435</v>
      </c>
      <c r="D3" s="3" t="s">
        <v>1067</v>
      </c>
      <c r="E3" s="1"/>
    </row>
    <row r="4" spans="1:5" ht="16.5" customHeight="1">
      <c r="A4" s="1"/>
      <c r="B4" s="3" t="s">
        <v>410</v>
      </c>
      <c r="C4" s="4" t="s">
        <v>971</v>
      </c>
      <c r="D4" s="30">
        <v>0</v>
      </c>
      <c r="E4" s="1"/>
    </row>
    <row r="5" spans="1:5" ht="16.5" customHeight="1">
      <c r="A5" s="1"/>
      <c r="B5" s="3" t="s">
        <v>873</v>
      </c>
      <c r="C5" s="4" t="s">
        <v>478</v>
      </c>
      <c r="D5" s="30">
        <v>0</v>
      </c>
      <c r="E5" s="1"/>
    </row>
    <row r="6" spans="1:5" ht="16.5" customHeight="1">
      <c r="A6" s="1"/>
      <c r="B6" s="3" t="s">
        <v>325</v>
      </c>
      <c r="C6" s="4" t="s">
        <v>954</v>
      </c>
      <c r="D6" s="30">
        <v>0</v>
      </c>
      <c r="E6" s="1"/>
    </row>
    <row r="7" spans="1:5" ht="16.5" customHeight="1">
      <c r="A7" s="1"/>
      <c r="B7" s="3" t="s">
        <v>98</v>
      </c>
      <c r="C7" s="4" t="s">
        <v>1117</v>
      </c>
      <c r="D7" s="30">
        <v>0</v>
      </c>
      <c r="E7" s="1"/>
    </row>
    <row r="8" spans="1:5" ht="16.5" customHeight="1">
      <c r="A8" s="1"/>
      <c r="B8" s="3" t="s">
        <v>795</v>
      </c>
      <c r="C8" s="4" t="s">
        <v>658</v>
      </c>
      <c r="D8" s="30">
        <v>0</v>
      </c>
      <c r="E8" s="1"/>
    </row>
    <row r="9" spans="1:5" ht="16.5" customHeight="1">
      <c r="A9" s="1"/>
      <c r="B9" s="3" t="s">
        <v>56</v>
      </c>
      <c r="C9" s="4" t="s">
        <v>536</v>
      </c>
      <c r="D9" s="30">
        <v>0</v>
      </c>
      <c r="E9" s="1"/>
    </row>
    <row r="10" spans="1:5" ht="16.5" customHeight="1">
      <c r="A10" s="1"/>
      <c r="B10" s="1"/>
      <c r="C10" s="1"/>
      <c r="D10" s="1"/>
      <c r="E10" s="1"/>
    </row>
    <row r="11" spans="1:5" ht="16.5" customHeight="1">
      <c r="A11" s="1"/>
      <c r="B11" s="1"/>
      <c r="C11" s="1"/>
      <c r="D11" s="1"/>
      <c r="E11" s="1"/>
    </row>
    <row r="12" spans="1:5" ht="16.5" customHeight="1">
      <c r="A12" s="1"/>
      <c r="B12" s="1"/>
      <c r="C12" s="1"/>
      <c r="D12" s="1"/>
      <c r="E12" s="1"/>
    </row>
    <row r="13" spans="1:5" ht="16.5" customHeight="1">
      <c r="A13" s="1"/>
      <c r="B13" s="1"/>
      <c r="C13" s="1"/>
      <c r="D13" s="1"/>
      <c r="E13" s="1"/>
    </row>
    <row r="14" spans="1:5" ht="16.5" customHeight="1">
      <c r="A14" s="1"/>
      <c r="B14" s="1"/>
      <c r="C14" s="1"/>
      <c r="D14" s="1"/>
      <c r="E14" s="1"/>
    </row>
    <row r="15" spans="1:5" ht="16.5" customHeight="1">
      <c r="A15" s="1"/>
      <c r="B15" s="1"/>
      <c r="C15" s="1"/>
      <c r="D15" s="1"/>
      <c r="E15" s="1"/>
    </row>
    <row r="16" spans="1:5" ht="16.5" customHeight="1">
      <c r="A16" s="1"/>
      <c r="B16" s="1"/>
      <c r="C16" s="1"/>
      <c r="D16" s="1"/>
      <c r="E16" s="1"/>
    </row>
    <row r="17" spans="1:5" ht="16.5" customHeight="1">
      <c r="A17" s="1"/>
      <c r="B17" s="1"/>
      <c r="C17" s="1"/>
      <c r="D17" s="1"/>
      <c r="E17" s="1"/>
    </row>
    <row r="18" spans="1:5" ht="16.5" customHeight="1">
      <c r="A18" s="1"/>
      <c r="B18" s="1"/>
      <c r="C18" s="1"/>
      <c r="D18" s="1"/>
      <c r="E18" s="1"/>
    </row>
    <row r="19" spans="1:5" ht="16.5" customHeight="1">
      <c r="A19" s="1"/>
      <c r="B19" s="1"/>
      <c r="C19" s="1"/>
      <c r="D19" s="1"/>
      <c r="E19" s="1"/>
    </row>
    <row r="20" spans="1:5" ht="16.5" customHeight="1">
      <c r="A20" s="1"/>
      <c r="B20" s="1"/>
      <c r="C20" s="1"/>
      <c r="D20" s="1"/>
      <c r="E20" s="1"/>
    </row>
  </sheetData>
  <mergeCells count="1">
    <mergeCell ref="A1:E1"/>
  </mergeCells>
  <printOptions gridLines="1"/>
  <pageMargins left="0.75" right="0.75" top="1" bottom="1" header="0" footer="0"/>
  <pageSetup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D30"/>
  <sheetViews>
    <sheetView showGridLines="0" showZeros="0" workbookViewId="0" topLeftCell="A13">
      <selection activeCell="A1" sqref="A1:D1"/>
    </sheetView>
  </sheetViews>
  <sheetFormatPr defaultColWidth="12.125" defaultRowHeight="15" customHeight="1"/>
  <cols>
    <col min="1" max="1" width="30.125" style="0" customWidth="1"/>
    <col min="2" max="2" width="15.625" style="0" customWidth="1"/>
    <col min="3" max="3" width="30.125" style="0" customWidth="1"/>
    <col min="4" max="4" width="17.75390625" style="0" customWidth="1"/>
  </cols>
  <sheetData>
    <row r="1" spans="1:4" ht="42" customHeight="1">
      <c r="A1" s="34" t="s">
        <v>1107</v>
      </c>
      <c r="B1" s="34"/>
      <c r="C1" s="34"/>
      <c r="D1" s="34"/>
    </row>
    <row r="2" spans="1:4" ht="16.5" customHeight="1">
      <c r="A2" s="1"/>
      <c r="B2" s="1"/>
      <c r="C2" s="1"/>
      <c r="D2" s="5" t="s">
        <v>873</v>
      </c>
    </row>
    <row r="3" spans="1:4" ht="16.5" customHeight="1">
      <c r="A3" s="1"/>
      <c r="B3" s="1"/>
      <c r="C3" s="1"/>
      <c r="D3" s="5" t="s">
        <v>616</v>
      </c>
    </row>
    <row r="4" spans="1:4" ht="18.75" customHeight="1">
      <c r="A4" s="17" t="s">
        <v>459</v>
      </c>
      <c r="B4" s="17" t="s">
        <v>686</v>
      </c>
      <c r="C4" s="17" t="s">
        <v>459</v>
      </c>
      <c r="D4" s="17" t="s">
        <v>686</v>
      </c>
    </row>
    <row r="5" spans="1:4" ht="16.5" customHeight="1">
      <c r="A5" s="4" t="s">
        <v>398</v>
      </c>
      <c r="B5" s="9">
        <f>JB02!C5</f>
        <v>119291</v>
      </c>
      <c r="C5" s="4" t="s">
        <v>166</v>
      </c>
      <c r="D5" s="7">
        <v>39327</v>
      </c>
    </row>
    <row r="6" spans="1:4" ht="16.5" customHeight="1">
      <c r="A6" s="4" t="s">
        <v>1026</v>
      </c>
      <c r="B6" s="9">
        <f>JB02!C6+JB02!C69</f>
        <v>26921</v>
      </c>
      <c r="C6" s="4" t="s">
        <v>227</v>
      </c>
      <c r="D6" s="7">
        <v>0</v>
      </c>
    </row>
    <row r="7" spans="1:4" ht="16.5" customHeight="1">
      <c r="A7" s="4" t="s">
        <v>1093</v>
      </c>
      <c r="B7" s="9">
        <f>JB02!C79+JB02!C200</f>
        <v>8582</v>
      </c>
      <c r="C7" s="4" t="s">
        <v>1025</v>
      </c>
      <c r="D7" s="7">
        <v>0</v>
      </c>
    </row>
    <row r="8" spans="1:4" ht="16.5" customHeight="1">
      <c r="A8" s="4" t="s">
        <v>1252</v>
      </c>
      <c r="B8" s="9">
        <f>JB02!C263</f>
        <v>1897</v>
      </c>
      <c r="C8" s="4" t="s">
        <v>567</v>
      </c>
      <c r="D8" s="7">
        <v>5927</v>
      </c>
    </row>
    <row r="9" spans="1:4" ht="16.5" customHeight="1">
      <c r="A9" s="4" t="s">
        <v>296</v>
      </c>
      <c r="B9" s="9">
        <f>JB02!C269</f>
        <v>0</v>
      </c>
      <c r="C9" s="4" t="s">
        <v>895</v>
      </c>
      <c r="D9" s="7">
        <v>10884</v>
      </c>
    </row>
    <row r="10" spans="1:4" ht="16.5" customHeight="1">
      <c r="A10" s="4" t="s">
        <v>1239</v>
      </c>
      <c r="B10" s="9">
        <f>JB02!C274</f>
        <v>6013</v>
      </c>
      <c r="C10" s="4" t="s">
        <v>216</v>
      </c>
      <c r="D10" s="7">
        <v>0</v>
      </c>
    </row>
    <row r="11" spans="1:4" ht="16.5" customHeight="1">
      <c r="A11" s="4" t="s">
        <v>575</v>
      </c>
      <c r="B11" s="9">
        <f>JB02!C288</f>
        <v>1906</v>
      </c>
      <c r="C11" s="4" t="s">
        <v>1142</v>
      </c>
      <c r="D11" s="7">
        <v>110</v>
      </c>
    </row>
    <row r="12" spans="1:4" ht="16.5" customHeight="1">
      <c r="A12" s="4" t="s">
        <v>1231</v>
      </c>
      <c r="B12" s="9">
        <f>JB02!C297</f>
        <v>3368</v>
      </c>
      <c r="C12" s="4" t="s">
        <v>657</v>
      </c>
      <c r="D12" s="7">
        <v>0</v>
      </c>
    </row>
    <row r="13" spans="1:4" ht="16.5" customHeight="1">
      <c r="A13" s="4" t="s">
        <v>303</v>
      </c>
      <c r="B13" s="9">
        <f>JB02!C303</f>
        <v>3190</v>
      </c>
      <c r="C13" s="4" t="s">
        <v>771</v>
      </c>
      <c r="D13" s="7">
        <v>0</v>
      </c>
    </row>
    <row r="14" spans="1:4" ht="16.5" customHeight="1">
      <c r="A14" s="4" t="s">
        <v>559</v>
      </c>
      <c r="B14" s="9">
        <f>JB02!C312</f>
        <v>31811</v>
      </c>
      <c r="C14" s="4" t="s">
        <v>810</v>
      </c>
      <c r="D14" s="7">
        <v>4250</v>
      </c>
    </row>
    <row r="15" spans="1:4" ht="16.5" customHeight="1">
      <c r="A15" s="4" t="s">
        <v>179</v>
      </c>
      <c r="B15" s="9">
        <f>JB02!C321</f>
        <v>0</v>
      </c>
      <c r="C15" s="4" t="s">
        <v>497</v>
      </c>
      <c r="D15" s="7">
        <v>143170</v>
      </c>
    </row>
    <row r="16" spans="1:4" ht="16.5" customHeight="1">
      <c r="A16" s="4" t="s">
        <v>1044</v>
      </c>
      <c r="B16" s="9">
        <f>JB02!C341</f>
        <v>0</v>
      </c>
      <c r="C16" s="4" t="s">
        <v>284</v>
      </c>
      <c r="D16" s="7">
        <v>1006</v>
      </c>
    </row>
    <row r="17" spans="1:4" ht="16.5" customHeight="1">
      <c r="A17" s="4" t="s">
        <v>571</v>
      </c>
      <c r="B17" s="9">
        <f>JB02!C345</f>
        <v>35603</v>
      </c>
      <c r="C17" s="4" t="s">
        <v>117</v>
      </c>
      <c r="D17" s="7">
        <v>0</v>
      </c>
    </row>
    <row r="18" spans="1:4" ht="16.5" customHeight="1">
      <c r="A18" s="4" t="s">
        <v>794</v>
      </c>
      <c r="B18" s="9">
        <f>JB02!C348</f>
        <v>0</v>
      </c>
      <c r="C18" s="4" t="s">
        <v>558</v>
      </c>
      <c r="D18" s="7">
        <v>171</v>
      </c>
    </row>
    <row r="19" spans="1:4" ht="17.25" customHeight="1">
      <c r="A19" s="4" t="s">
        <v>290</v>
      </c>
      <c r="B19" s="9">
        <f>JB02!C49+JB02!C324+JB02!C327+JB02!C330+JB02!C351</f>
        <v>0</v>
      </c>
      <c r="C19" s="4" t="s">
        <v>547</v>
      </c>
      <c r="D19" s="7">
        <v>15143</v>
      </c>
    </row>
    <row r="20" spans="1:4" ht="16.5" customHeight="1">
      <c r="A20" s="4" t="s">
        <v>1099</v>
      </c>
      <c r="B20" s="9">
        <f>JB02!C352</f>
        <v>38694</v>
      </c>
      <c r="C20" s="4" t="s">
        <v>1177</v>
      </c>
      <c r="D20" s="7">
        <v>4</v>
      </c>
    </row>
    <row r="21" spans="1:4" ht="16.5" customHeight="1">
      <c r="A21" s="4" t="s">
        <v>365</v>
      </c>
      <c r="B21" s="9">
        <f>JB02!C353</f>
        <v>27013</v>
      </c>
      <c r="C21" s="4" t="s">
        <v>283</v>
      </c>
      <c r="D21" s="7">
        <v>0</v>
      </c>
    </row>
    <row r="22" spans="1:4" ht="16.5" customHeight="1">
      <c r="A22" s="4" t="s">
        <v>995</v>
      </c>
      <c r="B22" s="9">
        <f>JB02!C375</f>
        <v>874</v>
      </c>
      <c r="C22" s="4" t="s">
        <v>472</v>
      </c>
      <c r="D22" s="7">
        <v>489</v>
      </c>
    </row>
    <row r="23" spans="1:4" ht="16.5" customHeight="1">
      <c r="A23" s="4" t="s">
        <v>507</v>
      </c>
      <c r="B23" s="9">
        <f>JB02!C676</f>
        <v>599</v>
      </c>
      <c r="C23" s="4" t="s">
        <v>377</v>
      </c>
      <c r="D23" s="7">
        <v>3610</v>
      </c>
    </row>
    <row r="24" spans="1:4" ht="16.5" customHeight="1">
      <c r="A24" s="4" t="s">
        <v>1141</v>
      </c>
      <c r="B24" s="9">
        <f>JB02!C709</f>
        <v>0</v>
      </c>
      <c r="C24" s="4" t="s">
        <v>916</v>
      </c>
      <c r="D24" s="7">
        <v>0</v>
      </c>
    </row>
    <row r="25" spans="1:4" ht="16.5" customHeight="1">
      <c r="A25" s="4" t="s">
        <v>393</v>
      </c>
      <c r="B25" s="9">
        <f>JB02!C728</f>
        <v>5817</v>
      </c>
      <c r="C25" s="4" t="s">
        <v>574</v>
      </c>
      <c r="D25" s="7">
        <v>30</v>
      </c>
    </row>
    <row r="26" spans="1:4" ht="16.5" customHeight="1">
      <c r="A26" s="4" t="s">
        <v>1230</v>
      </c>
      <c r="B26" s="9">
        <f>JB02!C777+JB02!C780+JB02!C786</f>
        <v>4391</v>
      </c>
      <c r="C26" s="4" t="s">
        <v>69</v>
      </c>
      <c r="D26" s="7">
        <v>60</v>
      </c>
    </row>
    <row r="27" spans="1:4" ht="16.5" customHeight="1">
      <c r="A27" s="4"/>
      <c r="B27" s="14"/>
      <c r="C27" s="4" t="s">
        <v>41</v>
      </c>
      <c r="D27" s="7">
        <v>60</v>
      </c>
    </row>
    <row r="28" spans="1:4" ht="16.5" customHeight="1">
      <c r="A28" s="4"/>
      <c r="B28" s="14"/>
      <c r="C28" s="4" t="s">
        <v>1216</v>
      </c>
      <c r="D28" s="7">
        <v>0</v>
      </c>
    </row>
    <row r="29" spans="1:4" ht="15" customHeight="1" hidden="1">
      <c r="A29" s="4"/>
      <c r="B29" s="14"/>
      <c r="C29" s="4"/>
      <c r="D29" s="14"/>
    </row>
    <row r="30" spans="1:4" ht="16.5" customHeight="1">
      <c r="A30" s="3" t="s">
        <v>258</v>
      </c>
      <c r="B30" s="9">
        <f>JB02!C794</f>
        <v>157985</v>
      </c>
      <c r="C30" s="3" t="s">
        <v>239</v>
      </c>
      <c r="D30" s="9">
        <f>SUM(D5:D26,D28)</f>
        <v>224181</v>
      </c>
    </row>
  </sheetData>
  <mergeCells count="1">
    <mergeCell ref="A1:D1"/>
  </mergeCells>
  <printOptions gridLines="1"/>
  <pageMargins left="0.75" right="0.75" top="1" bottom="1" header="0" footer="0"/>
  <pageSetup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94"/>
  <sheetViews>
    <sheetView showGridLines="0" showZeros="0" workbookViewId="0" topLeftCell="A1">
      <selection activeCell="A1" sqref="A1:C1"/>
    </sheetView>
  </sheetViews>
  <sheetFormatPr defaultColWidth="12.125" defaultRowHeight="15" customHeight="1"/>
  <cols>
    <col min="1" max="1" width="9.25390625" style="0" customWidth="1"/>
    <col min="2" max="2" width="65.00390625" style="0" customWidth="1"/>
    <col min="3" max="3" width="23.75390625" style="0" customWidth="1"/>
  </cols>
  <sheetData>
    <row r="1" spans="1:3" ht="33.75" customHeight="1">
      <c r="A1" s="34" t="s">
        <v>1197</v>
      </c>
      <c r="B1" s="34"/>
      <c r="C1" s="34"/>
    </row>
    <row r="2" spans="1:3" ht="17.25" customHeight="1">
      <c r="A2" s="1"/>
      <c r="B2" s="1"/>
      <c r="C2" s="5" t="s">
        <v>325</v>
      </c>
    </row>
    <row r="3" spans="1:3" ht="17.25" customHeight="1">
      <c r="A3" s="1"/>
      <c r="B3" s="1"/>
      <c r="C3" s="5" t="s">
        <v>1126</v>
      </c>
    </row>
    <row r="4" spans="1:3" ht="17.25" customHeight="1">
      <c r="A4" s="17" t="s">
        <v>1243</v>
      </c>
      <c r="B4" s="17" t="s">
        <v>361</v>
      </c>
      <c r="C4" s="17" t="s">
        <v>686</v>
      </c>
    </row>
    <row r="5" spans="1:3" ht="17.25" customHeight="1">
      <c r="A5" s="6">
        <v>101</v>
      </c>
      <c r="B5" s="15" t="s">
        <v>835</v>
      </c>
      <c r="C5" s="9">
        <f>SUM(C6,C49,C69,C79,C200,C263,C269,C274,C288,C297,C303,C312,C321,C324,C327,C330,C341,C345,C348,C351)</f>
        <v>119291</v>
      </c>
    </row>
    <row r="6" spans="1:3" ht="17.25" customHeight="1">
      <c r="A6" s="6">
        <v>10101</v>
      </c>
      <c r="B6" s="15" t="s">
        <v>554</v>
      </c>
      <c r="C6" s="9">
        <f>SUM(C7,C30,C34,C37,C46)</f>
        <v>26769</v>
      </c>
    </row>
    <row r="7" spans="1:3" ht="17.25" customHeight="1">
      <c r="A7" s="6">
        <v>1010101</v>
      </c>
      <c r="B7" s="15" t="s">
        <v>743</v>
      </c>
      <c r="C7" s="9">
        <f>SUM(C8:C29)</f>
        <v>5109</v>
      </c>
    </row>
    <row r="8" spans="1:3" ht="17.25" customHeight="1">
      <c r="A8" s="6">
        <v>101010101</v>
      </c>
      <c r="B8" s="4" t="s">
        <v>224</v>
      </c>
      <c r="C8" s="13">
        <v>155</v>
      </c>
    </row>
    <row r="9" spans="1:3" ht="17.25" customHeight="1">
      <c r="A9" s="6">
        <v>101010102</v>
      </c>
      <c r="B9" s="4" t="s">
        <v>1202</v>
      </c>
      <c r="C9" s="13">
        <v>51</v>
      </c>
    </row>
    <row r="10" spans="1:3" ht="17.25" customHeight="1">
      <c r="A10" s="6">
        <v>101010103</v>
      </c>
      <c r="B10" s="4" t="s">
        <v>509</v>
      </c>
      <c r="C10" s="13">
        <v>-1438</v>
      </c>
    </row>
    <row r="11" spans="1:3" ht="17.25" customHeight="1">
      <c r="A11" s="6">
        <v>101010104</v>
      </c>
      <c r="B11" s="4" t="s">
        <v>573</v>
      </c>
      <c r="C11" s="13">
        <v>0</v>
      </c>
    </row>
    <row r="12" spans="1:3" ht="17.25" customHeight="1">
      <c r="A12" s="6">
        <v>101010105</v>
      </c>
      <c r="B12" s="4" t="s">
        <v>1043</v>
      </c>
      <c r="C12" s="13">
        <v>247</v>
      </c>
    </row>
    <row r="13" spans="1:3" ht="17.25" customHeight="1">
      <c r="A13" s="6">
        <v>101010106</v>
      </c>
      <c r="B13" s="4" t="s">
        <v>317</v>
      </c>
      <c r="C13" s="13">
        <v>435</v>
      </c>
    </row>
    <row r="14" spans="1:3" ht="17.25" customHeight="1">
      <c r="A14" s="6">
        <v>101010119</v>
      </c>
      <c r="B14" s="4" t="s">
        <v>901</v>
      </c>
      <c r="C14" s="13">
        <v>5638</v>
      </c>
    </row>
    <row r="15" spans="1:3" ht="17.25" customHeight="1">
      <c r="A15" s="6">
        <v>101010120</v>
      </c>
      <c r="B15" s="4" t="s">
        <v>162</v>
      </c>
      <c r="C15" s="13">
        <v>80</v>
      </c>
    </row>
    <row r="16" spans="1:3" ht="17.25" customHeight="1">
      <c r="A16" s="6">
        <v>101010121</v>
      </c>
      <c r="B16" s="4" t="s">
        <v>215</v>
      </c>
      <c r="C16" s="13">
        <v>-48</v>
      </c>
    </row>
    <row r="17" spans="1:3" ht="17.25" customHeight="1">
      <c r="A17" s="6">
        <v>101010122</v>
      </c>
      <c r="B17" s="4" t="s">
        <v>295</v>
      </c>
      <c r="C17" s="7">
        <v>0</v>
      </c>
    </row>
    <row r="18" spans="1:3" ht="17.25" customHeight="1">
      <c r="A18" s="6">
        <v>101010125</v>
      </c>
      <c r="B18" s="4" t="s">
        <v>161</v>
      </c>
      <c r="C18" s="7">
        <v>0</v>
      </c>
    </row>
    <row r="19" spans="1:3" ht="17.25" customHeight="1">
      <c r="A19" s="6">
        <v>101010126</v>
      </c>
      <c r="B19" s="4" t="s">
        <v>505</v>
      </c>
      <c r="C19" s="7">
        <v>0</v>
      </c>
    </row>
    <row r="20" spans="1:3" ht="17.25" customHeight="1">
      <c r="A20" s="6">
        <v>101010127</v>
      </c>
      <c r="B20" s="4" t="s">
        <v>1236</v>
      </c>
      <c r="C20" s="7">
        <v>0</v>
      </c>
    </row>
    <row r="21" spans="1:3" ht="17.25" customHeight="1">
      <c r="A21" s="6">
        <v>101010128</v>
      </c>
      <c r="B21" s="4" t="s">
        <v>416</v>
      </c>
      <c r="C21" s="7">
        <v>0</v>
      </c>
    </row>
    <row r="22" spans="1:3" ht="17.25" customHeight="1">
      <c r="A22" s="6">
        <v>101010129</v>
      </c>
      <c r="B22" s="4" t="s">
        <v>758</v>
      </c>
      <c r="C22" s="7">
        <v>-11</v>
      </c>
    </row>
    <row r="23" spans="1:3" ht="17.25" customHeight="1">
      <c r="A23" s="6">
        <v>101010130</v>
      </c>
      <c r="B23" s="4" t="s">
        <v>55</v>
      </c>
      <c r="C23" s="7">
        <v>0</v>
      </c>
    </row>
    <row r="24" spans="1:3" ht="17.25" customHeight="1">
      <c r="A24" s="6">
        <v>101010150</v>
      </c>
      <c r="B24" s="4" t="s">
        <v>524</v>
      </c>
      <c r="C24" s="7">
        <v>0</v>
      </c>
    </row>
    <row r="25" spans="1:3" ht="17.25" customHeight="1">
      <c r="A25" s="6">
        <v>101010151</v>
      </c>
      <c r="B25" s="4" t="s">
        <v>447</v>
      </c>
      <c r="C25" s="13">
        <v>0</v>
      </c>
    </row>
    <row r="26" spans="1:3" ht="17.25" customHeight="1">
      <c r="A26" s="6">
        <v>101010152</v>
      </c>
      <c r="B26" s="4" t="s">
        <v>1098</v>
      </c>
      <c r="C26" s="13">
        <v>0</v>
      </c>
    </row>
    <row r="27" spans="1:3" ht="17.25" customHeight="1">
      <c r="A27" s="6">
        <v>101010153</v>
      </c>
      <c r="B27" s="4" t="s">
        <v>809</v>
      </c>
      <c r="C27" s="13">
        <v>0</v>
      </c>
    </row>
    <row r="28" spans="1:3" ht="17.25" customHeight="1">
      <c r="A28" s="6">
        <v>101010164</v>
      </c>
      <c r="B28" s="4" t="s">
        <v>890</v>
      </c>
      <c r="C28" s="7">
        <v>0</v>
      </c>
    </row>
    <row r="29" spans="1:3" ht="17.25" customHeight="1">
      <c r="A29" s="6">
        <v>101010165</v>
      </c>
      <c r="B29" s="4" t="s">
        <v>453</v>
      </c>
      <c r="C29" s="7">
        <v>0</v>
      </c>
    </row>
    <row r="30" spans="1:3" ht="17.25" customHeight="1">
      <c r="A30" s="6">
        <v>1010102</v>
      </c>
      <c r="B30" s="15" t="s">
        <v>434</v>
      </c>
      <c r="C30" s="9">
        <f>SUM(C31:C33)</f>
        <v>0</v>
      </c>
    </row>
    <row r="31" spans="1:3" ht="17.25" customHeight="1">
      <c r="A31" s="6">
        <v>101010201</v>
      </c>
      <c r="B31" s="4" t="s">
        <v>1003</v>
      </c>
      <c r="C31" s="7">
        <v>0</v>
      </c>
    </row>
    <row r="32" spans="1:3" ht="17.25" customHeight="1">
      <c r="A32" s="6">
        <v>101010220</v>
      </c>
      <c r="B32" s="4" t="s">
        <v>310</v>
      </c>
      <c r="C32" s="7">
        <v>0</v>
      </c>
    </row>
    <row r="33" spans="1:3" ht="17.25" customHeight="1">
      <c r="A33" s="6">
        <v>101010221</v>
      </c>
      <c r="B33" s="4" t="s">
        <v>77</v>
      </c>
      <c r="C33" s="7">
        <v>0</v>
      </c>
    </row>
    <row r="34" spans="1:3" ht="17.25" customHeight="1">
      <c r="A34" s="6">
        <v>1010103</v>
      </c>
      <c r="B34" s="15" t="s">
        <v>232</v>
      </c>
      <c r="C34" s="9">
        <f>SUM(C35:C36)</f>
        <v>0</v>
      </c>
    </row>
    <row r="35" spans="1:3" ht="17.25" customHeight="1">
      <c r="A35" s="6">
        <v>101010301</v>
      </c>
      <c r="B35" s="4" t="s">
        <v>211</v>
      </c>
      <c r="C35" s="13">
        <v>0</v>
      </c>
    </row>
    <row r="36" spans="1:3" ht="17.25" customHeight="1">
      <c r="A36" s="6">
        <v>101010302</v>
      </c>
      <c r="B36" s="4" t="s">
        <v>1042</v>
      </c>
      <c r="C36" s="13">
        <v>0</v>
      </c>
    </row>
    <row r="37" spans="1:3" ht="17.25" customHeight="1">
      <c r="A37" s="6">
        <v>1010104</v>
      </c>
      <c r="B37" s="15" t="s">
        <v>331</v>
      </c>
      <c r="C37" s="9">
        <f>SUM(C38:C45)</f>
        <v>21660</v>
      </c>
    </row>
    <row r="38" spans="1:3" ht="17.25" customHeight="1">
      <c r="A38" s="6">
        <v>101010401</v>
      </c>
      <c r="B38" s="4" t="s">
        <v>727</v>
      </c>
      <c r="C38" s="7">
        <v>21651</v>
      </c>
    </row>
    <row r="39" spans="1:3" ht="17.25" customHeight="1">
      <c r="A39" s="6">
        <v>101010402</v>
      </c>
      <c r="B39" s="4" t="s">
        <v>720</v>
      </c>
      <c r="C39" s="13">
        <v>0</v>
      </c>
    </row>
    <row r="40" spans="1:3" ht="17.25" customHeight="1">
      <c r="A40" s="6">
        <v>101010403</v>
      </c>
      <c r="B40" s="4" t="s">
        <v>405</v>
      </c>
      <c r="C40" s="7">
        <v>0</v>
      </c>
    </row>
    <row r="41" spans="1:3" ht="17.25" customHeight="1">
      <c r="A41" s="6">
        <v>101010420</v>
      </c>
      <c r="B41" s="4" t="s">
        <v>5</v>
      </c>
      <c r="C41" s="7">
        <v>9</v>
      </c>
    </row>
    <row r="42" spans="1:3" ht="17.25" customHeight="1">
      <c r="A42" s="6">
        <v>101010429</v>
      </c>
      <c r="B42" s="4" t="s">
        <v>711</v>
      </c>
      <c r="C42" s="13">
        <v>0</v>
      </c>
    </row>
    <row r="43" spans="1:3" ht="17.25" customHeight="1">
      <c r="A43" s="6">
        <v>101010461</v>
      </c>
      <c r="B43" s="4" t="s">
        <v>116</v>
      </c>
      <c r="C43" s="13">
        <v>0</v>
      </c>
    </row>
    <row r="44" spans="1:3" ht="17.25" customHeight="1">
      <c r="A44" s="6">
        <v>101010464</v>
      </c>
      <c r="B44" s="4" t="s">
        <v>1224</v>
      </c>
      <c r="C44" s="7">
        <v>0</v>
      </c>
    </row>
    <row r="45" spans="1:3" ht="17.25" customHeight="1">
      <c r="A45" s="6">
        <v>101010465</v>
      </c>
      <c r="B45" s="4" t="s">
        <v>128</v>
      </c>
      <c r="C45" s="7">
        <v>0</v>
      </c>
    </row>
    <row r="46" spans="1:3" ht="17.25" customHeight="1">
      <c r="A46" s="6">
        <v>1010105</v>
      </c>
      <c r="B46" s="15" t="s">
        <v>843</v>
      </c>
      <c r="C46" s="9">
        <f>SUM(C47:C48)</f>
        <v>0</v>
      </c>
    </row>
    <row r="47" spans="1:3" ht="17.25" customHeight="1">
      <c r="A47" s="6">
        <v>101010501</v>
      </c>
      <c r="B47" s="4" t="s">
        <v>89</v>
      </c>
      <c r="C47" s="7">
        <v>0</v>
      </c>
    </row>
    <row r="48" spans="1:3" ht="17.25" customHeight="1">
      <c r="A48" s="6">
        <v>101010502</v>
      </c>
      <c r="B48" s="4" t="s">
        <v>68</v>
      </c>
      <c r="C48" s="7">
        <v>0</v>
      </c>
    </row>
    <row r="49" spans="1:3" ht="17.25" customHeight="1">
      <c r="A49" s="6">
        <v>10102</v>
      </c>
      <c r="B49" s="15" t="s">
        <v>48</v>
      </c>
      <c r="C49" s="9">
        <f>SUM(C50,C62,C68)</f>
        <v>0</v>
      </c>
    </row>
    <row r="50" spans="1:3" ht="17.25" customHeight="1">
      <c r="A50" s="6">
        <v>1010201</v>
      </c>
      <c r="B50" s="15" t="s">
        <v>1176</v>
      </c>
      <c r="C50" s="9">
        <f>SUM(C51:C61)</f>
        <v>0</v>
      </c>
    </row>
    <row r="51" spans="1:3" ht="17.25" customHeight="1">
      <c r="A51" s="6">
        <v>101020101</v>
      </c>
      <c r="B51" s="4" t="s">
        <v>376</v>
      </c>
      <c r="C51" s="7">
        <v>0</v>
      </c>
    </row>
    <row r="52" spans="1:3" ht="17.25" customHeight="1">
      <c r="A52" s="6">
        <v>101020102</v>
      </c>
      <c r="B52" s="4" t="s">
        <v>719</v>
      </c>
      <c r="C52" s="7">
        <v>0</v>
      </c>
    </row>
    <row r="53" spans="1:3" ht="17.25" customHeight="1">
      <c r="A53" s="6">
        <v>101020103</v>
      </c>
      <c r="B53" s="4" t="s">
        <v>82</v>
      </c>
      <c r="C53" s="7">
        <v>0</v>
      </c>
    </row>
    <row r="54" spans="1:3" ht="17.25" customHeight="1">
      <c r="A54" s="6">
        <v>101020104</v>
      </c>
      <c r="B54" s="4" t="s">
        <v>109</v>
      </c>
      <c r="C54" s="7">
        <v>0</v>
      </c>
    </row>
    <row r="55" spans="1:3" ht="17.25" customHeight="1">
      <c r="A55" s="6">
        <v>101020105</v>
      </c>
      <c r="B55" s="4" t="s">
        <v>923</v>
      </c>
      <c r="C55" s="7">
        <v>0</v>
      </c>
    </row>
    <row r="56" spans="1:3" ht="17.25" customHeight="1">
      <c r="A56" s="6">
        <v>101020106</v>
      </c>
      <c r="B56" s="4" t="s">
        <v>196</v>
      </c>
      <c r="C56" s="7">
        <v>0</v>
      </c>
    </row>
    <row r="57" spans="1:3" ht="17.25" customHeight="1">
      <c r="A57" s="6">
        <v>101020107</v>
      </c>
      <c r="B57" s="4" t="s">
        <v>1066</v>
      </c>
      <c r="C57" s="13">
        <v>0</v>
      </c>
    </row>
    <row r="58" spans="1:3" ht="17.25" customHeight="1">
      <c r="A58" s="6">
        <v>101020119</v>
      </c>
      <c r="B58" s="4" t="s">
        <v>1071</v>
      </c>
      <c r="C58" s="7">
        <v>0</v>
      </c>
    </row>
    <row r="59" spans="1:3" ht="17.25" customHeight="1">
      <c r="A59" s="6">
        <v>101020120</v>
      </c>
      <c r="B59" s="4" t="s">
        <v>904</v>
      </c>
      <c r="C59" s="7">
        <v>0</v>
      </c>
    </row>
    <row r="60" spans="1:3" ht="17.25" customHeight="1">
      <c r="A60" s="6">
        <v>101020121</v>
      </c>
      <c r="B60" s="4" t="s">
        <v>501</v>
      </c>
      <c r="C60" s="13">
        <v>0</v>
      </c>
    </row>
    <row r="61" spans="1:3" ht="17.25" customHeight="1">
      <c r="A61" s="6">
        <v>101020129</v>
      </c>
      <c r="B61" s="4" t="s">
        <v>25</v>
      </c>
      <c r="C61" s="7">
        <v>0</v>
      </c>
    </row>
    <row r="62" spans="1:3" ht="17.25" customHeight="1">
      <c r="A62" s="6">
        <v>1010202</v>
      </c>
      <c r="B62" s="15" t="s">
        <v>770</v>
      </c>
      <c r="C62" s="9">
        <f>SUM(C63:C67)</f>
        <v>0</v>
      </c>
    </row>
    <row r="63" spans="1:3" ht="17.25" customHeight="1">
      <c r="A63" s="6">
        <v>101020202</v>
      </c>
      <c r="B63" s="4" t="s">
        <v>324</v>
      </c>
      <c r="C63" s="13">
        <v>0</v>
      </c>
    </row>
    <row r="64" spans="1:3" ht="17.25" customHeight="1">
      <c r="A64" s="6">
        <v>101020209</v>
      </c>
      <c r="B64" s="4" t="s">
        <v>1190</v>
      </c>
      <c r="C64" s="7">
        <v>0</v>
      </c>
    </row>
    <row r="65" spans="1:3" ht="17.25" customHeight="1">
      <c r="A65" s="6">
        <v>101020220</v>
      </c>
      <c r="B65" s="4" t="s">
        <v>1223</v>
      </c>
      <c r="C65" s="7">
        <v>0</v>
      </c>
    </row>
    <row r="66" spans="1:3" ht="17.25" customHeight="1">
      <c r="A66" s="6">
        <v>101020221</v>
      </c>
      <c r="B66" s="4" t="s">
        <v>907</v>
      </c>
      <c r="C66" s="13">
        <v>0</v>
      </c>
    </row>
    <row r="67" spans="1:3" ht="17.25" customHeight="1">
      <c r="A67" s="6">
        <v>101020229</v>
      </c>
      <c r="B67" s="4" t="s">
        <v>62</v>
      </c>
      <c r="C67" s="7">
        <v>0</v>
      </c>
    </row>
    <row r="68" spans="1:3" ht="17.25" customHeight="1">
      <c r="A68" s="6">
        <v>1010203</v>
      </c>
      <c r="B68" s="15" t="s">
        <v>577</v>
      </c>
      <c r="C68" s="13">
        <v>0</v>
      </c>
    </row>
    <row r="69" spans="1:3" ht="17.25" customHeight="1">
      <c r="A69" s="6">
        <v>10103</v>
      </c>
      <c r="B69" s="15" t="s">
        <v>623</v>
      </c>
      <c r="C69" s="9">
        <f>SUM(C70:C71,C74:C78)</f>
        <v>152</v>
      </c>
    </row>
    <row r="70" spans="1:3" ht="17.25" customHeight="1">
      <c r="A70" s="6">
        <v>1010302</v>
      </c>
      <c r="B70" s="15" t="s">
        <v>238</v>
      </c>
      <c r="C70" s="13">
        <v>0</v>
      </c>
    </row>
    <row r="71" spans="1:3" ht="17.25" customHeight="1">
      <c r="A71" s="6">
        <v>1010303</v>
      </c>
      <c r="B71" s="15" t="s">
        <v>605</v>
      </c>
      <c r="C71" s="9">
        <f>SUM(C72:C73)</f>
        <v>0</v>
      </c>
    </row>
    <row r="72" spans="1:3" ht="17.25" customHeight="1">
      <c r="A72" s="6">
        <v>101030301</v>
      </c>
      <c r="B72" s="4" t="s">
        <v>178</v>
      </c>
      <c r="C72" s="7">
        <v>0</v>
      </c>
    </row>
    <row r="73" spans="1:3" ht="17.25" customHeight="1">
      <c r="A73" s="6">
        <v>101030399</v>
      </c>
      <c r="B73" s="4" t="s">
        <v>269</v>
      </c>
      <c r="C73" s="7">
        <v>0</v>
      </c>
    </row>
    <row r="74" spans="1:3" ht="17.25" customHeight="1">
      <c r="A74" s="6">
        <v>1010304</v>
      </c>
      <c r="B74" s="15" t="s">
        <v>226</v>
      </c>
      <c r="C74" s="13">
        <v>145</v>
      </c>
    </row>
    <row r="75" spans="1:3" ht="17.25" customHeight="1">
      <c r="A75" s="6">
        <v>1010320</v>
      </c>
      <c r="B75" s="15" t="s">
        <v>753</v>
      </c>
      <c r="C75" s="13">
        <v>7</v>
      </c>
    </row>
    <row r="76" spans="1:3" ht="17.25" customHeight="1">
      <c r="A76" s="6">
        <v>1010329</v>
      </c>
      <c r="B76" s="15" t="s">
        <v>1070</v>
      </c>
      <c r="C76" s="13">
        <v>0</v>
      </c>
    </row>
    <row r="77" spans="1:3" ht="17.25" customHeight="1">
      <c r="A77" s="6">
        <v>1010332</v>
      </c>
      <c r="B77" s="15" t="s">
        <v>135</v>
      </c>
      <c r="C77" s="7">
        <v>0</v>
      </c>
    </row>
    <row r="78" spans="1:3" ht="17.25" customHeight="1">
      <c r="A78" s="6">
        <v>1010333</v>
      </c>
      <c r="B78" s="15" t="s">
        <v>1189</v>
      </c>
      <c r="C78" s="7">
        <v>0</v>
      </c>
    </row>
    <row r="79" spans="1:3" ht="17.25" customHeight="1">
      <c r="A79" s="6">
        <v>10104</v>
      </c>
      <c r="B79" s="15" t="s">
        <v>1065</v>
      </c>
      <c r="C79" s="9">
        <f>SUM(C80:C96,C100:C105,C109,C114:C115,C119:C125,C140:C141,C144:C146,C151,C156,C161,C166,C171,C176,C181,C186,C191,C196)</f>
        <v>8582</v>
      </c>
    </row>
    <row r="80" spans="1:3" ht="17.25" customHeight="1">
      <c r="A80" s="6">
        <v>1010401</v>
      </c>
      <c r="B80" s="15" t="s">
        <v>281</v>
      </c>
      <c r="C80" s="7">
        <v>0</v>
      </c>
    </row>
    <row r="81" spans="1:3" ht="17.25" customHeight="1">
      <c r="A81" s="6">
        <v>1010402</v>
      </c>
      <c r="B81" s="15" t="s">
        <v>1036</v>
      </c>
      <c r="C81" s="7">
        <v>0</v>
      </c>
    </row>
    <row r="82" spans="1:3" ht="17.25" customHeight="1">
      <c r="A82" s="6">
        <v>1010403</v>
      </c>
      <c r="B82" s="15" t="s">
        <v>986</v>
      </c>
      <c r="C82" s="7">
        <v>0</v>
      </c>
    </row>
    <row r="83" spans="1:3" ht="17.25" customHeight="1">
      <c r="A83" s="6">
        <v>1010404</v>
      </c>
      <c r="B83" s="15" t="s">
        <v>742</v>
      </c>
      <c r="C83" s="7">
        <v>0</v>
      </c>
    </row>
    <row r="84" spans="1:3" ht="17.25" customHeight="1">
      <c r="A84" s="6">
        <v>1010405</v>
      </c>
      <c r="B84" s="15" t="s">
        <v>994</v>
      </c>
      <c r="C84" s="7">
        <v>0</v>
      </c>
    </row>
    <row r="85" spans="1:3" ht="17.25" customHeight="1">
      <c r="A85" s="6">
        <v>1010406</v>
      </c>
      <c r="B85" s="15" t="s">
        <v>350</v>
      </c>
      <c r="C85" s="7">
        <v>0</v>
      </c>
    </row>
    <row r="86" spans="1:3" ht="17.25" customHeight="1">
      <c r="A86" s="6">
        <v>1010407</v>
      </c>
      <c r="B86" s="15" t="s">
        <v>599</v>
      </c>
      <c r="C86" s="7">
        <v>0</v>
      </c>
    </row>
    <row r="87" spans="1:3" ht="17.25" customHeight="1">
      <c r="A87" s="6">
        <v>1010408</v>
      </c>
      <c r="B87" s="15" t="s">
        <v>242</v>
      </c>
      <c r="C87" s="7">
        <v>0</v>
      </c>
    </row>
    <row r="88" spans="1:3" ht="17.25" customHeight="1">
      <c r="A88" s="6">
        <v>1010409</v>
      </c>
      <c r="B88" s="15" t="s">
        <v>597</v>
      </c>
      <c r="C88" s="7">
        <v>0</v>
      </c>
    </row>
    <row r="89" spans="1:3" ht="17.25" customHeight="1">
      <c r="A89" s="6">
        <v>1010410</v>
      </c>
      <c r="B89" s="15" t="s">
        <v>1161</v>
      </c>
      <c r="C89" s="7">
        <v>6</v>
      </c>
    </row>
    <row r="90" spans="1:3" ht="17.25" customHeight="1">
      <c r="A90" s="6">
        <v>1010411</v>
      </c>
      <c r="B90" s="15" t="s">
        <v>404</v>
      </c>
      <c r="C90" s="7">
        <v>0</v>
      </c>
    </row>
    <row r="91" spans="1:3" ht="17.25" customHeight="1">
      <c r="A91" s="6">
        <v>1010412</v>
      </c>
      <c r="B91" s="15" t="s">
        <v>877</v>
      </c>
      <c r="C91" s="7">
        <v>0</v>
      </c>
    </row>
    <row r="92" spans="1:3" ht="17.25" customHeight="1">
      <c r="A92" s="6">
        <v>1010413</v>
      </c>
      <c r="B92" s="15" t="s">
        <v>680</v>
      </c>
      <c r="C92" s="7">
        <v>0</v>
      </c>
    </row>
    <row r="93" spans="1:3" ht="17.25" customHeight="1">
      <c r="A93" s="6">
        <v>1010414</v>
      </c>
      <c r="B93" s="15" t="s">
        <v>1148</v>
      </c>
      <c r="C93" s="7">
        <v>5</v>
      </c>
    </row>
    <row r="94" spans="1:3" ht="17.25" customHeight="1">
      <c r="A94" s="6">
        <v>1010415</v>
      </c>
      <c r="B94" s="15" t="s">
        <v>248</v>
      </c>
      <c r="C94" s="7">
        <v>0</v>
      </c>
    </row>
    <row r="95" spans="1:3" ht="17.25" customHeight="1">
      <c r="A95" s="6">
        <v>1010416</v>
      </c>
      <c r="B95" s="15" t="s">
        <v>628</v>
      </c>
      <c r="C95" s="7">
        <v>0</v>
      </c>
    </row>
    <row r="96" spans="1:3" ht="17.25" customHeight="1">
      <c r="A96" s="6">
        <v>1010417</v>
      </c>
      <c r="B96" s="15" t="s">
        <v>390</v>
      </c>
      <c r="C96" s="9">
        <f>SUM(C97:C99)</f>
        <v>0</v>
      </c>
    </row>
    <row r="97" spans="1:3" ht="17.25" customHeight="1">
      <c r="A97" s="6">
        <v>101041701</v>
      </c>
      <c r="B97" s="4" t="s">
        <v>141</v>
      </c>
      <c r="C97" s="7">
        <v>0</v>
      </c>
    </row>
    <row r="98" spans="1:3" ht="17.25" customHeight="1">
      <c r="A98" s="6">
        <v>101041702</v>
      </c>
      <c r="B98" s="4" t="s">
        <v>641</v>
      </c>
      <c r="C98" s="13">
        <v>0</v>
      </c>
    </row>
    <row r="99" spans="1:3" ht="17.25" customHeight="1">
      <c r="A99" s="6">
        <v>101041709</v>
      </c>
      <c r="B99" s="4" t="s">
        <v>102</v>
      </c>
      <c r="C99" s="7">
        <v>0</v>
      </c>
    </row>
    <row r="100" spans="1:3" ht="17.25" customHeight="1">
      <c r="A100" s="6">
        <v>1010418</v>
      </c>
      <c r="B100" s="15" t="s">
        <v>484</v>
      </c>
      <c r="C100" s="13">
        <v>0</v>
      </c>
    </row>
    <row r="101" spans="1:3" ht="17.25" customHeight="1">
      <c r="A101" s="6">
        <v>1010419</v>
      </c>
      <c r="B101" s="15" t="s">
        <v>426</v>
      </c>
      <c r="C101" s="13">
        <v>0</v>
      </c>
    </row>
    <row r="102" spans="1:3" ht="17.25" customHeight="1">
      <c r="A102" s="6">
        <v>1010420</v>
      </c>
      <c r="B102" s="15" t="s">
        <v>277</v>
      </c>
      <c r="C102" s="13">
        <v>0</v>
      </c>
    </row>
    <row r="103" spans="1:3" ht="17.25" customHeight="1">
      <c r="A103" s="6">
        <v>1010421</v>
      </c>
      <c r="B103" s="15" t="s">
        <v>1000</v>
      </c>
      <c r="C103" s="13">
        <v>0</v>
      </c>
    </row>
    <row r="104" spans="1:3" ht="17.25" customHeight="1">
      <c r="A104" s="6">
        <v>1010422</v>
      </c>
      <c r="B104" s="15" t="s">
        <v>330</v>
      </c>
      <c r="C104" s="13">
        <v>0</v>
      </c>
    </row>
    <row r="105" spans="1:3" ht="17.25" customHeight="1">
      <c r="A105" s="6">
        <v>1010423</v>
      </c>
      <c r="B105" s="15" t="s">
        <v>237</v>
      </c>
      <c r="C105" s="9">
        <f>SUM(C106:C108)</f>
        <v>0</v>
      </c>
    </row>
    <row r="106" spans="1:3" ht="17.25" customHeight="1">
      <c r="A106" s="6">
        <v>101042303</v>
      </c>
      <c r="B106" s="4" t="s">
        <v>953</v>
      </c>
      <c r="C106" s="7">
        <v>0</v>
      </c>
    </row>
    <row r="107" spans="1:3" ht="17.25" customHeight="1">
      <c r="A107" s="6">
        <v>101042304</v>
      </c>
      <c r="B107" s="4" t="s">
        <v>61</v>
      </c>
      <c r="C107" s="7">
        <v>0</v>
      </c>
    </row>
    <row r="108" spans="1:3" ht="17.25" customHeight="1">
      <c r="A108" s="6">
        <v>101042309</v>
      </c>
      <c r="B108" s="4" t="s">
        <v>915</v>
      </c>
      <c r="C108" s="7">
        <v>0</v>
      </c>
    </row>
    <row r="109" spans="1:3" ht="17.25" customHeight="1">
      <c r="A109" s="6">
        <v>1010424</v>
      </c>
      <c r="B109" s="15" t="s">
        <v>977</v>
      </c>
      <c r="C109" s="9">
        <f>SUM(C110:C113)</f>
        <v>0</v>
      </c>
    </row>
    <row r="110" spans="1:3" ht="17.25" customHeight="1">
      <c r="A110" s="6">
        <v>101042402</v>
      </c>
      <c r="B110" s="4" t="s">
        <v>532</v>
      </c>
      <c r="C110" s="7">
        <v>0</v>
      </c>
    </row>
    <row r="111" spans="1:3" ht="17.25" customHeight="1">
      <c r="A111" s="6">
        <v>101042403</v>
      </c>
      <c r="B111" s="4" t="s">
        <v>1103</v>
      </c>
      <c r="C111" s="7">
        <v>0</v>
      </c>
    </row>
    <row r="112" spans="1:3" ht="17.25" customHeight="1">
      <c r="A112" s="6">
        <v>101042404</v>
      </c>
      <c r="B112" s="4" t="s">
        <v>1030</v>
      </c>
      <c r="C112" s="7">
        <v>0</v>
      </c>
    </row>
    <row r="113" spans="1:3" ht="17.25" customHeight="1">
      <c r="A113" s="6">
        <v>101042409</v>
      </c>
      <c r="B113" s="4" t="s">
        <v>633</v>
      </c>
      <c r="C113" s="7">
        <v>0</v>
      </c>
    </row>
    <row r="114" spans="1:3" ht="17.25" customHeight="1">
      <c r="A114" s="6">
        <v>1010425</v>
      </c>
      <c r="B114" s="15" t="s">
        <v>553</v>
      </c>
      <c r="C114" s="13">
        <v>0</v>
      </c>
    </row>
    <row r="115" spans="1:3" ht="17.25" customHeight="1">
      <c r="A115" s="6">
        <v>1010426</v>
      </c>
      <c r="B115" s="15" t="s">
        <v>190</v>
      </c>
      <c r="C115" s="9">
        <f>SUM(C116:C118)</f>
        <v>0</v>
      </c>
    </row>
    <row r="116" spans="1:3" ht="17.25" customHeight="1">
      <c r="A116" s="6">
        <v>101042601</v>
      </c>
      <c r="B116" s="4" t="s">
        <v>834</v>
      </c>
      <c r="C116" s="7">
        <v>0</v>
      </c>
    </row>
    <row r="117" spans="1:3" ht="17.25" customHeight="1">
      <c r="A117" s="6">
        <v>101042602</v>
      </c>
      <c r="B117" s="4" t="s">
        <v>195</v>
      </c>
      <c r="C117" s="7">
        <v>0</v>
      </c>
    </row>
    <row r="118" spans="1:3" ht="17.25" customHeight="1">
      <c r="A118" s="6">
        <v>101042609</v>
      </c>
      <c r="B118" s="4" t="s">
        <v>588</v>
      </c>
      <c r="C118" s="7">
        <v>0</v>
      </c>
    </row>
    <row r="119" spans="1:3" ht="17.25" customHeight="1">
      <c r="A119" s="6">
        <v>1010427</v>
      </c>
      <c r="B119" s="15" t="s">
        <v>963</v>
      </c>
      <c r="C119" s="13">
        <v>0</v>
      </c>
    </row>
    <row r="120" spans="1:3" ht="17.25" customHeight="1">
      <c r="A120" s="6">
        <v>1010428</v>
      </c>
      <c r="B120" s="15" t="s">
        <v>97</v>
      </c>
      <c r="C120" s="13">
        <v>0</v>
      </c>
    </row>
    <row r="121" spans="1:3" ht="17.25" customHeight="1">
      <c r="A121" s="6">
        <v>1010429</v>
      </c>
      <c r="B121" s="15" t="s">
        <v>517</v>
      </c>
      <c r="C121" s="13">
        <v>0</v>
      </c>
    </row>
    <row r="122" spans="1:3" ht="17.25" customHeight="1">
      <c r="A122" s="6">
        <v>1010430</v>
      </c>
      <c r="B122" s="15" t="s">
        <v>932</v>
      </c>
      <c r="C122" s="13">
        <v>0</v>
      </c>
    </row>
    <row r="123" spans="1:3" ht="17.25" customHeight="1">
      <c r="A123" s="6">
        <v>1010431</v>
      </c>
      <c r="B123" s="15" t="s">
        <v>865</v>
      </c>
      <c r="C123" s="13">
        <v>488</v>
      </c>
    </row>
    <row r="124" spans="1:3" ht="17.25" customHeight="1">
      <c r="A124" s="6">
        <v>1010432</v>
      </c>
      <c r="B124" s="15" t="s">
        <v>140</v>
      </c>
      <c r="C124" s="13">
        <v>13</v>
      </c>
    </row>
    <row r="125" spans="1:3" ht="17.25" customHeight="1">
      <c r="A125" s="6">
        <v>1010433</v>
      </c>
      <c r="B125" s="15" t="s">
        <v>1087</v>
      </c>
      <c r="C125" s="9">
        <f>SUM(C126:C139)</f>
        <v>681</v>
      </c>
    </row>
    <row r="126" spans="1:3" ht="17.25" customHeight="1">
      <c r="A126" s="6">
        <v>101043302</v>
      </c>
      <c r="B126" s="4" t="s">
        <v>1024</v>
      </c>
      <c r="C126" s="7">
        <v>0</v>
      </c>
    </row>
    <row r="127" spans="1:3" ht="17.25" customHeight="1">
      <c r="A127" s="6">
        <v>101043303</v>
      </c>
      <c r="B127" s="4" t="s">
        <v>381</v>
      </c>
      <c r="C127" s="7">
        <v>0</v>
      </c>
    </row>
    <row r="128" spans="1:3" ht="17.25" customHeight="1">
      <c r="A128" s="6">
        <v>101043304</v>
      </c>
      <c r="B128" s="4" t="s">
        <v>766</v>
      </c>
      <c r="C128" s="7">
        <v>0</v>
      </c>
    </row>
    <row r="129" spans="1:3" ht="17.25" customHeight="1">
      <c r="A129" s="6">
        <v>101043308</v>
      </c>
      <c r="B129" s="4" t="s">
        <v>826</v>
      </c>
      <c r="C129" s="7">
        <v>0</v>
      </c>
    </row>
    <row r="130" spans="1:3" ht="17.25" customHeight="1">
      <c r="A130" s="6">
        <v>101043309</v>
      </c>
      <c r="B130" s="4" t="s">
        <v>236</v>
      </c>
      <c r="C130" s="7">
        <v>0</v>
      </c>
    </row>
    <row r="131" spans="1:3" ht="17.25" customHeight="1">
      <c r="A131" s="6">
        <v>101043310</v>
      </c>
      <c r="B131" s="4" t="s">
        <v>389</v>
      </c>
      <c r="C131" s="7">
        <v>0</v>
      </c>
    </row>
    <row r="132" spans="1:3" ht="17.25" customHeight="1">
      <c r="A132" s="6">
        <v>101043312</v>
      </c>
      <c r="B132" s="4" t="s">
        <v>1188</v>
      </c>
      <c r="C132" s="7">
        <v>0</v>
      </c>
    </row>
    <row r="133" spans="1:3" ht="17.25" customHeight="1">
      <c r="A133" s="6">
        <v>101043313</v>
      </c>
      <c r="B133" s="4" t="s">
        <v>876</v>
      </c>
      <c r="C133" s="7">
        <v>0</v>
      </c>
    </row>
    <row r="134" spans="1:3" ht="17.25" customHeight="1">
      <c r="A134" s="6">
        <v>101043314</v>
      </c>
      <c r="B134" s="4" t="s">
        <v>67</v>
      </c>
      <c r="C134" s="7">
        <v>0</v>
      </c>
    </row>
    <row r="135" spans="1:3" ht="17.25" customHeight="1">
      <c r="A135" s="6">
        <v>101043315</v>
      </c>
      <c r="B135" s="4" t="s">
        <v>355</v>
      </c>
      <c r="C135" s="7">
        <v>0</v>
      </c>
    </row>
    <row r="136" spans="1:3" ht="17.25" customHeight="1">
      <c r="A136" s="6">
        <v>101043316</v>
      </c>
      <c r="B136" s="4" t="s">
        <v>477</v>
      </c>
      <c r="C136" s="7">
        <v>0</v>
      </c>
    </row>
    <row r="137" spans="1:3" ht="17.25" customHeight="1">
      <c r="A137" s="6">
        <v>101043317</v>
      </c>
      <c r="B137" s="4" t="s">
        <v>360</v>
      </c>
      <c r="C137" s="7">
        <v>0</v>
      </c>
    </row>
    <row r="138" spans="1:3" ht="17.25" customHeight="1">
      <c r="A138" s="6">
        <v>101043318</v>
      </c>
      <c r="B138" s="4" t="s">
        <v>159</v>
      </c>
      <c r="C138" s="7">
        <v>0</v>
      </c>
    </row>
    <row r="139" spans="1:3" ht="17.25" customHeight="1">
      <c r="A139" s="6">
        <v>101043399</v>
      </c>
      <c r="B139" s="4" t="s">
        <v>997</v>
      </c>
      <c r="C139" s="7">
        <v>681</v>
      </c>
    </row>
    <row r="140" spans="1:3" ht="17.25" customHeight="1">
      <c r="A140" s="6">
        <v>1010434</v>
      </c>
      <c r="B140" s="15" t="s">
        <v>765</v>
      </c>
      <c r="C140" s="13">
        <v>0</v>
      </c>
    </row>
    <row r="141" spans="1:3" ht="17.25" customHeight="1">
      <c r="A141" s="6">
        <v>1010435</v>
      </c>
      <c r="B141" s="15" t="s">
        <v>165</v>
      </c>
      <c r="C141" s="9">
        <f>SUM(C142:C143)</f>
        <v>2962</v>
      </c>
    </row>
    <row r="142" spans="1:3" ht="17.25" customHeight="1">
      <c r="A142" s="6">
        <v>101043501</v>
      </c>
      <c r="B142" s="4" t="s">
        <v>17</v>
      </c>
      <c r="C142" s="7">
        <v>0</v>
      </c>
    </row>
    <row r="143" spans="1:3" ht="17.25" customHeight="1">
      <c r="A143" s="6">
        <v>101043509</v>
      </c>
      <c r="B143" s="4" t="s">
        <v>825</v>
      </c>
      <c r="C143" s="7">
        <v>2962</v>
      </c>
    </row>
    <row r="144" spans="1:3" ht="17.25" customHeight="1">
      <c r="A144" s="6">
        <v>1010436</v>
      </c>
      <c r="B144" s="15" t="s">
        <v>856</v>
      </c>
      <c r="C144" s="13">
        <v>33</v>
      </c>
    </row>
    <row r="145" spans="1:3" ht="17.25" customHeight="1">
      <c r="A145" s="6">
        <v>1010439</v>
      </c>
      <c r="B145" s="15" t="s">
        <v>189</v>
      </c>
      <c r="C145" s="13">
        <v>4053</v>
      </c>
    </row>
    <row r="146" spans="1:3" ht="17.25" customHeight="1">
      <c r="A146" s="6">
        <v>1010440</v>
      </c>
      <c r="B146" s="15" t="s">
        <v>415</v>
      </c>
      <c r="C146" s="9">
        <f>SUM(C147:C150)</f>
        <v>297</v>
      </c>
    </row>
    <row r="147" spans="1:3" ht="17.25" customHeight="1">
      <c r="A147" s="6">
        <v>101044001</v>
      </c>
      <c r="B147" s="4" t="s">
        <v>750</v>
      </c>
      <c r="C147" s="7">
        <v>30</v>
      </c>
    </row>
    <row r="148" spans="1:3" ht="17.25" customHeight="1">
      <c r="A148" s="6">
        <v>101044002</v>
      </c>
      <c r="B148" s="4" t="s">
        <v>842</v>
      </c>
      <c r="C148" s="7">
        <v>220</v>
      </c>
    </row>
    <row r="149" spans="1:3" ht="17.25" customHeight="1">
      <c r="A149" s="6">
        <v>101044003</v>
      </c>
      <c r="B149" s="4" t="s">
        <v>483</v>
      </c>
      <c r="C149" s="7">
        <v>47</v>
      </c>
    </row>
    <row r="150" spans="1:3" ht="17.25" customHeight="1">
      <c r="A150" s="6">
        <v>101044099</v>
      </c>
      <c r="B150" s="4" t="s">
        <v>247</v>
      </c>
      <c r="C150" s="7">
        <v>0</v>
      </c>
    </row>
    <row r="151" spans="1:3" ht="17.25" customHeight="1">
      <c r="A151" s="6">
        <v>1010441</v>
      </c>
      <c r="B151" s="15" t="s">
        <v>498</v>
      </c>
      <c r="C151" s="9">
        <f>SUM(C152:C155)</f>
        <v>0</v>
      </c>
    </row>
    <row r="152" spans="1:3" ht="17.25" customHeight="1">
      <c r="A152" s="6">
        <v>101044101</v>
      </c>
      <c r="B152" s="4" t="s">
        <v>531</v>
      </c>
      <c r="C152" s="7">
        <v>0</v>
      </c>
    </row>
    <row r="153" spans="1:3" ht="17.25" customHeight="1">
      <c r="A153" s="6">
        <v>101044102</v>
      </c>
      <c r="B153" s="4" t="s">
        <v>962</v>
      </c>
      <c r="C153" s="7">
        <v>0</v>
      </c>
    </row>
    <row r="154" spans="1:3" ht="17.25" customHeight="1">
      <c r="A154" s="6">
        <v>101044103</v>
      </c>
      <c r="B154" s="4" t="s">
        <v>177</v>
      </c>
      <c r="C154" s="7">
        <v>0</v>
      </c>
    </row>
    <row r="155" spans="1:3" ht="17.25" customHeight="1">
      <c r="A155" s="6">
        <v>101044199</v>
      </c>
      <c r="B155" s="4" t="s">
        <v>1083</v>
      </c>
      <c r="C155" s="7">
        <v>0</v>
      </c>
    </row>
    <row r="156" spans="1:3" ht="17.25" customHeight="1">
      <c r="A156" s="6">
        <v>1010442</v>
      </c>
      <c r="B156" s="15" t="s">
        <v>359</v>
      </c>
      <c r="C156" s="9">
        <f>SUM(C157:C160)</f>
        <v>22</v>
      </c>
    </row>
    <row r="157" spans="1:3" ht="17.25" customHeight="1">
      <c r="A157" s="6">
        <v>101044201</v>
      </c>
      <c r="B157" s="4" t="s">
        <v>115</v>
      </c>
      <c r="C157" s="7">
        <v>0</v>
      </c>
    </row>
    <row r="158" spans="1:3" ht="17.25" customHeight="1">
      <c r="A158" s="6">
        <v>101044202</v>
      </c>
      <c r="B158" s="4" t="s">
        <v>654</v>
      </c>
      <c r="C158" s="7">
        <v>0</v>
      </c>
    </row>
    <row r="159" spans="1:3" ht="17.25" customHeight="1">
      <c r="A159" s="6">
        <v>101044203</v>
      </c>
      <c r="B159" s="4" t="s">
        <v>108</v>
      </c>
      <c r="C159" s="7">
        <v>0</v>
      </c>
    </row>
    <row r="160" spans="1:3" ht="17.25" customHeight="1">
      <c r="A160" s="6">
        <v>101044299</v>
      </c>
      <c r="B160" s="4" t="s">
        <v>864</v>
      </c>
      <c r="C160" s="7">
        <v>22</v>
      </c>
    </row>
    <row r="161" spans="1:3" ht="17.25" customHeight="1">
      <c r="A161" s="6">
        <v>1010443</v>
      </c>
      <c r="B161" s="15" t="s">
        <v>622</v>
      </c>
      <c r="C161" s="9">
        <f>SUM(C162:C165)</f>
        <v>0</v>
      </c>
    </row>
    <row r="162" spans="1:3" ht="17.25" customHeight="1">
      <c r="A162" s="6">
        <v>101044301</v>
      </c>
      <c r="B162" s="4" t="s">
        <v>696</v>
      </c>
      <c r="C162" s="7">
        <v>0</v>
      </c>
    </row>
    <row r="163" spans="1:3" ht="17.25" customHeight="1">
      <c r="A163" s="6">
        <v>101044302</v>
      </c>
      <c r="B163" s="4" t="s">
        <v>185</v>
      </c>
      <c r="C163" s="7">
        <v>0</v>
      </c>
    </row>
    <row r="164" spans="1:3" ht="17.25" customHeight="1">
      <c r="A164" s="6">
        <v>101044303</v>
      </c>
      <c r="B164" s="4" t="s">
        <v>970</v>
      </c>
      <c r="C164" s="7">
        <v>0</v>
      </c>
    </row>
    <row r="165" spans="1:3" ht="17.25" customHeight="1">
      <c r="A165" s="6">
        <v>101044399</v>
      </c>
      <c r="B165" s="4" t="s">
        <v>35</v>
      </c>
      <c r="C165" s="7">
        <v>0</v>
      </c>
    </row>
    <row r="166" spans="1:3" ht="17.25" customHeight="1">
      <c r="A166" s="6">
        <v>1010444</v>
      </c>
      <c r="B166" s="15" t="s">
        <v>260</v>
      </c>
      <c r="C166" s="9">
        <f>SUM(C167:C170)</f>
        <v>0</v>
      </c>
    </row>
    <row r="167" spans="1:3" ht="17.25" customHeight="1">
      <c r="A167" s="6">
        <v>101044401</v>
      </c>
      <c r="B167" s="4" t="s">
        <v>750</v>
      </c>
      <c r="C167" s="7">
        <v>0</v>
      </c>
    </row>
    <row r="168" spans="1:3" ht="17.25" customHeight="1">
      <c r="A168" s="6">
        <v>101044402</v>
      </c>
      <c r="B168" s="4" t="s">
        <v>842</v>
      </c>
      <c r="C168" s="7">
        <v>0</v>
      </c>
    </row>
    <row r="169" spans="1:3" ht="17.25" customHeight="1">
      <c r="A169" s="6">
        <v>101044403</v>
      </c>
      <c r="B169" s="4" t="s">
        <v>483</v>
      </c>
      <c r="C169" s="7">
        <v>0</v>
      </c>
    </row>
    <row r="170" spans="1:3" ht="17.25" customHeight="1">
      <c r="A170" s="6">
        <v>101044499</v>
      </c>
      <c r="B170" s="4" t="s">
        <v>247</v>
      </c>
      <c r="C170" s="7">
        <v>0</v>
      </c>
    </row>
    <row r="171" spans="1:3" ht="17.25" customHeight="1">
      <c r="A171" s="6">
        <v>1010445</v>
      </c>
      <c r="B171" s="15" t="s">
        <v>111</v>
      </c>
      <c r="C171" s="9">
        <f>SUM(C172:C175)</f>
        <v>0</v>
      </c>
    </row>
    <row r="172" spans="1:3" ht="17.25" customHeight="1">
      <c r="A172" s="6">
        <v>101044501</v>
      </c>
      <c r="B172" s="4" t="s">
        <v>531</v>
      </c>
      <c r="C172" s="7">
        <v>0</v>
      </c>
    </row>
    <row r="173" spans="1:3" ht="17.25" customHeight="1">
      <c r="A173" s="6">
        <v>101044502</v>
      </c>
      <c r="B173" s="4" t="s">
        <v>962</v>
      </c>
      <c r="C173" s="7">
        <v>0</v>
      </c>
    </row>
    <row r="174" spans="1:3" ht="17.25" customHeight="1">
      <c r="A174" s="6">
        <v>101044503</v>
      </c>
      <c r="B174" s="4" t="s">
        <v>177</v>
      </c>
      <c r="C174" s="7">
        <v>0</v>
      </c>
    </row>
    <row r="175" spans="1:3" ht="17.25" customHeight="1">
      <c r="A175" s="6">
        <v>101044599</v>
      </c>
      <c r="B175" s="4" t="s">
        <v>1083</v>
      </c>
      <c r="C175" s="7">
        <v>0</v>
      </c>
    </row>
    <row r="176" spans="1:3" ht="17.25" customHeight="1">
      <c r="A176" s="6">
        <v>1010446</v>
      </c>
      <c r="B176" s="15" t="s">
        <v>543</v>
      </c>
      <c r="C176" s="9">
        <f>SUM(C177:C180)</f>
        <v>0</v>
      </c>
    </row>
    <row r="177" spans="1:3" ht="17.25" customHeight="1">
      <c r="A177" s="6">
        <v>101044601</v>
      </c>
      <c r="B177" s="4" t="s">
        <v>115</v>
      </c>
      <c r="C177" s="7">
        <v>0</v>
      </c>
    </row>
    <row r="178" spans="1:3" ht="17.25" customHeight="1">
      <c r="A178" s="6">
        <v>101044602</v>
      </c>
      <c r="B178" s="4" t="s">
        <v>654</v>
      </c>
      <c r="C178" s="7">
        <v>0</v>
      </c>
    </row>
    <row r="179" spans="1:3" ht="17.25" customHeight="1">
      <c r="A179" s="6">
        <v>101044603</v>
      </c>
      <c r="B179" s="4" t="s">
        <v>108</v>
      </c>
      <c r="C179" s="7">
        <v>0</v>
      </c>
    </row>
    <row r="180" spans="1:3" ht="17.25" customHeight="1">
      <c r="A180" s="6">
        <v>101044699</v>
      </c>
      <c r="B180" s="4" t="s">
        <v>864</v>
      </c>
      <c r="C180" s="7">
        <v>0</v>
      </c>
    </row>
    <row r="181" spans="1:3" ht="17.25" customHeight="1">
      <c r="A181" s="6">
        <v>1010447</v>
      </c>
      <c r="B181" s="15" t="s">
        <v>88</v>
      </c>
      <c r="C181" s="9">
        <f>SUM(C182:C185)</f>
        <v>0</v>
      </c>
    </row>
    <row r="182" spans="1:3" ht="17.25" customHeight="1">
      <c r="A182" s="6">
        <v>101044701</v>
      </c>
      <c r="B182" s="4" t="s">
        <v>696</v>
      </c>
      <c r="C182" s="7">
        <v>0</v>
      </c>
    </row>
    <row r="183" spans="1:3" ht="17.25" customHeight="1">
      <c r="A183" s="6">
        <v>101044702</v>
      </c>
      <c r="B183" s="4" t="s">
        <v>185</v>
      </c>
      <c r="C183" s="7">
        <v>0</v>
      </c>
    </row>
    <row r="184" spans="1:3" ht="17.25" customHeight="1">
      <c r="A184" s="6">
        <v>101044703</v>
      </c>
      <c r="B184" s="4" t="s">
        <v>970</v>
      </c>
      <c r="C184" s="7">
        <v>0</v>
      </c>
    </row>
    <row r="185" spans="1:3" ht="17.25" customHeight="1">
      <c r="A185" s="6">
        <v>101044799</v>
      </c>
      <c r="B185" s="4" t="s">
        <v>35</v>
      </c>
      <c r="C185" s="7">
        <v>0</v>
      </c>
    </row>
    <row r="186" spans="1:3" ht="17.25" customHeight="1">
      <c r="A186" s="6">
        <v>1010448</v>
      </c>
      <c r="B186" s="15" t="s">
        <v>124</v>
      </c>
      <c r="C186" s="9">
        <f>SUM(C187:C190)</f>
        <v>0</v>
      </c>
    </row>
    <row r="187" spans="1:3" ht="17.25" customHeight="1">
      <c r="A187" s="6">
        <v>101044801</v>
      </c>
      <c r="B187" s="4" t="s">
        <v>1184</v>
      </c>
      <c r="C187" s="7">
        <v>0</v>
      </c>
    </row>
    <row r="188" spans="1:3" ht="17.25" customHeight="1">
      <c r="A188" s="6">
        <v>101044802</v>
      </c>
      <c r="B188" s="4" t="s">
        <v>134</v>
      </c>
      <c r="C188" s="7">
        <v>0</v>
      </c>
    </row>
    <row r="189" spans="1:3" ht="17.25" customHeight="1">
      <c r="A189" s="6">
        <v>101044803</v>
      </c>
      <c r="B189" s="4" t="s">
        <v>276</v>
      </c>
      <c r="C189" s="7">
        <v>0</v>
      </c>
    </row>
    <row r="190" spans="1:3" ht="17.25" customHeight="1">
      <c r="A190" s="6">
        <v>101044899</v>
      </c>
      <c r="B190" s="4" t="s">
        <v>34</v>
      </c>
      <c r="C190" s="7">
        <v>0</v>
      </c>
    </row>
    <row r="191" spans="1:3" ht="17.25" customHeight="1">
      <c r="A191" s="6">
        <v>1010449</v>
      </c>
      <c r="B191" s="15" t="s">
        <v>47</v>
      </c>
      <c r="C191" s="9">
        <f>SUM(C192:C195)</f>
        <v>8</v>
      </c>
    </row>
    <row r="192" spans="1:3" ht="17.25" customHeight="1">
      <c r="A192" s="6">
        <v>101044901</v>
      </c>
      <c r="B192" s="4" t="s">
        <v>1184</v>
      </c>
      <c r="C192" s="7">
        <v>0</v>
      </c>
    </row>
    <row r="193" spans="1:3" ht="17.25" customHeight="1">
      <c r="A193" s="6">
        <v>101044902</v>
      </c>
      <c r="B193" s="4" t="s">
        <v>134</v>
      </c>
      <c r="C193" s="7">
        <v>8</v>
      </c>
    </row>
    <row r="194" spans="1:3" ht="17.25" customHeight="1">
      <c r="A194" s="6">
        <v>101044903</v>
      </c>
      <c r="B194" s="4" t="s">
        <v>276</v>
      </c>
      <c r="C194" s="7">
        <v>0</v>
      </c>
    </row>
    <row r="195" spans="1:3" ht="17.25" customHeight="1">
      <c r="A195" s="6">
        <v>101044999</v>
      </c>
      <c r="B195" s="4" t="s">
        <v>34</v>
      </c>
      <c r="C195" s="7">
        <v>0</v>
      </c>
    </row>
    <row r="196" spans="1:3" ht="17.25" customHeight="1">
      <c r="A196" s="6">
        <v>1010450</v>
      </c>
      <c r="B196" s="15" t="s">
        <v>24</v>
      </c>
      <c r="C196" s="9">
        <f>SUM(C197:C199)</f>
        <v>14</v>
      </c>
    </row>
    <row r="197" spans="1:3" ht="17.25" customHeight="1">
      <c r="A197" s="6">
        <v>101045001</v>
      </c>
      <c r="B197" s="4" t="s">
        <v>257</v>
      </c>
      <c r="C197" s="7">
        <v>14</v>
      </c>
    </row>
    <row r="198" spans="1:3" ht="17.25" customHeight="1">
      <c r="A198" s="6">
        <v>101045002</v>
      </c>
      <c r="B198" s="4" t="s">
        <v>231</v>
      </c>
      <c r="C198" s="7">
        <v>0</v>
      </c>
    </row>
    <row r="199" spans="1:3" ht="17.25" customHeight="1">
      <c r="A199" s="6">
        <v>101045003</v>
      </c>
      <c r="B199" s="4" t="s">
        <v>1175</v>
      </c>
      <c r="C199" s="7">
        <v>0</v>
      </c>
    </row>
    <row r="200" spans="1:3" ht="17.25" customHeight="1">
      <c r="A200" s="6">
        <v>10105</v>
      </c>
      <c r="B200" s="15" t="s">
        <v>268</v>
      </c>
      <c r="C200" s="9">
        <f>SUM(C201:C223,C227,C230:C231,C235:C240,C250:C252,C257,C262)</f>
        <v>0</v>
      </c>
    </row>
    <row r="201" spans="1:3" ht="17.25" customHeight="1">
      <c r="A201" s="6">
        <v>1010501</v>
      </c>
      <c r="B201" s="15" t="s">
        <v>800</v>
      </c>
      <c r="C201" s="7">
        <v>0</v>
      </c>
    </row>
    <row r="202" spans="1:3" ht="17.25" customHeight="1">
      <c r="A202" s="6">
        <v>1010502</v>
      </c>
      <c r="B202" s="15" t="s">
        <v>1106</v>
      </c>
      <c r="C202" s="7">
        <v>0</v>
      </c>
    </row>
    <row r="203" spans="1:3" ht="17.25" customHeight="1">
      <c r="A203" s="6">
        <v>1010503</v>
      </c>
      <c r="B203" s="15" t="s">
        <v>793</v>
      </c>
      <c r="C203" s="7">
        <v>0</v>
      </c>
    </row>
    <row r="204" spans="1:3" ht="17.25" customHeight="1">
      <c r="A204" s="6">
        <v>1010504</v>
      </c>
      <c r="B204" s="15" t="s">
        <v>803</v>
      </c>
      <c r="C204" s="7">
        <v>0</v>
      </c>
    </row>
    <row r="205" spans="1:3" ht="17.25" customHeight="1">
      <c r="A205" s="6">
        <v>1010505</v>
      </c>
      <c r="B205" s="15" t="s">
        <v>1082</v>
      </c>
      <c r="C205" s="7">
        <v>0</v>
      </c>
    </row>
    <row r="206" spans="1:3" ht="17.25" customHeight="1">
      <c r="A206" s="6">
        <v>1010506</v>
      </c>
      <c r="B206" s="15" t="s">
        <v>982</v>
      </c>
      <c r="C206" s="7">
        <v>0</v>
      </c>
    </row>
    <row r="207" spans="1:3" ht="17.25" customHeight="1">
      <c r="A207" s="6">
        <v>1010507</v>
      </c>
      <c r="B207" s="15" t="s">
        <v>504</v>
      </c>
      <c r="C207" s="7">
        <v>0</v>
      </c>
    </row>
    <row r="208" spans="1:3" ht="17.25" customHeight="1">
      <c r="A208" s="6">
        <v>1010508</v>
      </c>
      <c r="B208" s="15" t="s">
        <v>1155</v>
      </c>
      <c r="C208" s="7">
        <v>0</v>
      </c>
    </row>
    <row r="209" spans="1:3" ht="17.25" customHeight="1">
      <c r="A209" s="6">
        <v>1010509</v>
      </c>
      <c r="B209" s="15" t="s">
        <v>194</v>
      </c>
      <c r="C209" s="7">
        <v>0</v>
      </c>
    </row>
    <row r="210" spans="1:3" ht="17.25" customHeight="1">
      <c r="A210" s="6">
        <v>1010510</v>
      </c>
      <c r="B210" s="15" t="s">
        <v>535</v>
      </c>
      <c r="C210" s="7">
        <v>0</v>
      </c>
    </row>
    <row r="211" spans="1:3" ht="17.25" customHeight="1">
      <c r="A211" s="6">
        <v>1010511</v>
      </c>
      <c r="B211" s="15" t="s">
        <v>1140</v>
      </c>
      <c r="C211" s="7">
        <v>0</v>
      </c>
    </row>
    <row r="212" spans="1:3" ht="17.25" customHeight="1">
      <c r="A212" s="6">
        <v>1010512</v>
      </c>
      <c r="B212" s="15" t="s">
        <v>516</v>
      </c>
      <c r="C212" s="7">
        <v>0</v>
      </c>
    </row>
    <row r="213" spans="1:3" ht="17.25" customHeight="1">
      <c r="A213" s="6">
        <v>1010513</v>
      </c>
      <c r="B213" s="15" t="s">
        <v>1023</v>
      </c>
      <c r="C213" s="7">
        <v>0</v>
      </c>
    </row>
    <row r="214" spans="1:3" ht="17.25" customHeight="1">
      <c r="A214" s="6">
        <v>1010514</v>
      </c>
      <c r="B214" s="15" t="s">
        <v>841</v>
      </c>
      <c r="C214" s="7">
        <v>0</v>
      </c>
    </row>
    <row r="215" spans="1:3" ht="17.25" customHeight="1">
      <c r="A215" s="6">
        <v>1010515</v>
      </c>
      <c r="B215" s="15" t="s">
        <v>557</v>
      </c>
      <c r="C215" s="7">
        <v>0</v>
      </c>
    </row>
    <row r="216" spans="1:3" ht="17.25" customHeight="1">
      <c r="A216" s="6">
        <v>1010516</v>
      </c>
      <c r="B216" s="15" t="s">
        <v>820</v>
      </c>
      <c r="C216" s="7">
        <v>0</v>
      </c>
    </row>
    <row r="217" spans="1:3" ht="17.25" customHeight="1">
      <c r="A217" s="6">
        <v>1010517</v>
      </c>
      <c r="B217" s="15" t="s">
        <v>900</v>
      </c>
      <c r="C217" s="13">
        <v>0</v>
      </c>
    </row>
    <row r="218" spans="1:3" ht="17.25" customHeight="1">
      <c r="A218" s="6">
        <v>1010518</v>
      </c>
      <c r="B218" s="15" t="s">
        <v>101</v>
      </c>
      <c r="C218" s="13">
        <v>0</v>
      </c>
    </row>
    <row r="219" spans="1:3" ht="17.25" customHeight="1">
      <c r="A219" s="6">
        <v>1010519</v>
      </c>
      <c r="B219" s="15" t="s">
        <v>87</v>
      </c>
      <c r="C219" s="13">
        <v>0</v>
      </c>
    </row>
    <row r="220" spans="1:3" ht="17.25" customHeight="1">
      <c r="A220" s="6">
        <v>1010520</v>
      </c>
      <c r="B220" s="15" t="s">
        <v>491</v>
      </c>
      <c r="C220" s="13">
        <v>0</v>
      </c>
    </row>
    <row r="221" spans="1:3" ht="17.25" customHeight="1">
      <c r="A221" s="6">
        <v>1010521</v>
      </c>
      <c r="B221" s="15" t="s">
        <v>1046</v>
      </c>
      <c r="C221" s="13">
        <v>0</v>
      </c>
    </row>
    <row r="222" spans="1:3" ht="17.25" customHeight="1">
      <c r="A222" s="6">
        <v>1010522</v>
      </c>
      <c r="B222" s="15" t="s">
        <v>151</v>
      </c>
      <c r="C222" s="13">
        <v>0</v>
      </c>
    </row>
    <row r="223" spans="1:3" ht="17.25" customHeight="1">
      <c r="A223" s="6">
        <v>1010523</v>
      </c>
      <c r="B223" s="15" t="s">
        <v>752</v>
      </c>
      <c r="C223" s="9">
        <f>SUM(C224:C226)</f>
        <v>0</v>
      </c>
    </row>
    <row r="224" spans="1:3" ht="17.25" customHeight="1">
      <c r="A224" s="6">
        <v>101052303</v>
      </c>
      <c r="B224" s="4" t="s">
        <v>640</v>
      </c>
      <c r="C224" s="7">
        <v>0</v>
      </c>
    </row>
    <row r="225" spans="1:3" ht="17.25" customHeight="1">
      <c r="A225" s="6">
        <v>101052304</v>
      </c>
      <c r="B225" s="4" t="s">
        <v>604</v>
      </c>
      <c r="C225" s="7">
        <v>0</v>
      </c>
    </row>
    <row r="226" spans="1:3" ht="17.25" customHeight="1">
      <c r="A226" s="6">
        <v>101052309</v>
      </c>
      <c r="B226" s="4" t="s">
        <v>985</v>
      </c>
      <c r="C226" s="7">
        <v>0</v>
      </c>
    </row>
    <row r="227" spans="1:3" ht="17.25" customHeight="1">
      <c r="A227" s="6">
        <v>1010524</v>
      </c>
      <c r="B227" s="15" t="s">
        <v>718</v>
      </c>
      <c r="C227" s="9">
        <f>SUM(C228:C229)</f>
        <v>0</v>
      </c>
    </row>
    <row r="228" spans="1:3" ht="17.25" customHeight="1">
      <c r="A228" s="6">
        <v>101052401</v>
      </c>
      <c r="B228" s="4" t="s">
        <v>761</v>
      </c>
      <c r="C228" s="7">
        <v>0</v>
      </c>
    </row>
    <row r="229" spans="1:3" ht="17.25" customHeight="1">
      <c r="A229" s="6">
        <v>101052409</v>
      </c>
      <c r="B229" s="4" t="s">
        <v>201</v>
      </c>
      <c r="C229" s="7">
        <v>0</v>
      </c>
    </row>
    <row r="230" spans="1:3" ht="17.25" customHeight="1">
      <c r="A230" s="6">
        <v>1010525</v>
      </c>
      <c r="B230" s="15" t="s">
        <v>16</v>
      </c>
      <c r="C230" s="13">
        <v>0</v>
      </c>
    </row>
    <row r="231" spans="1:3" ht="17.25" customHeight="1">
      <c r="A231" s="6">
        <v>1010526</v>
      </c>
      <c r="B231" s="15" t="s">
        <v>23</v>
      </c>
      <c r="C231" s="9">
        <f>SUM(C232:C234)</f>
        <v>0</v>
      </c>
    </row>
    <row r="232" spans="1:3" ht="17.25" customHeight="1">
      <c r="A232" s="6">
        <v>101052601</v>
      </c>
      <c r="B232" s="4" t="s">
        <v>1147</v>
      </c>
      <c r="C232" s="7">
        <v>0</v>
      </c>
    </row>
    <row r="233" spans="1:3" ht="17.25" customHeight="1">
      <c r="A233" s="6">
        <v>101052602</v>
      </c>
      <c r="B233" s="4" t="s">
        <v>1092</v>
      </c>
      <c r="C233" s="7">
        <v>0</v>
      </c>
    </row>
    <row r="234" spans="1:3" ht="17.25" customHeight="1">
      <c r="A234" s="6">
        <v>101052609</v>
      </c>
      <c r="B234" s="4" t="s">
        <v>1102</v>
      </c>
      <c r="C234" s="7">
        <v>0</v>
      </c>
    </row>
    <row r="235" spans="1:3" ht="17.25" customHeight="1">
      <c r="A235" s="6">
        <v>1010527</v>
      </c>
      <c r="B235" s="15" t="s">
        <v>570</v>
      </c>
      <c r="C235" s="13">
        <v>0</v>
      </c>
    </row>
    <row r="236" spans="1:3" ht="17.25" customHeight="1">
      <c r="A236" s="6">
        <v>1010528</v>
      </c>
      <c r="B236" s="15" t="s">
        <v>1222</v>
      </c>
      <c r="C236" s="13">
        <v>0</v>
      </c>
    </row>
    <row r="237" spans="1:3" ht="17.25" customHeight="1">
      <c r="A237" s="6">
        <v>1010529</v>
      </c>
      <c r="B237" s="15" t="s">
        <v>1166</v>
      </c>
      <c r="C237" s="13">
        <v>0</v>
      </c>
    </row>
    <row r="238" spans="1:3" ht="17.25" customHeight="1">
      <c r="A238" s="6">
        <v>1010530</v>
      </c>
      <c r="B238" s="15" t="s">
        <v>999</v>
      </c>
      <c r="C238" s="13">
        <v>0</v>
      </c>
    </row>
    <row r="239" spans="1:3" ht="17.25" customHeight="1">
      <c r="A239" s="6">
        <v>1010531</v>
      </c>
      <c r="B239" s="15" t="s">
        <v>673</v>
      </c>
      <c r="C239" s="13">
        <v>0</v>
      </c>
    </row>
    <row r="240" spans="1:3" ht="17.25" customHeight="1">
      <c r="A240" s="6">
        <v>1010532</v>
      </c>
      <c r="B240" s="15" t="s">
        <v>979</v>
      </c>
      <c r="C240" s="9">
        <f>SUM(C241:C249)</f>
        <v>0</v>
      </c>
    </row>
    <row r="241" spans="1:3" ht="17.25" customHeight="1">
      <c r="A241" s="6">
        <v>101053201</v>
      </c>
      <c r="B241" s="4" t="s">
        <v>1146</v>
      </c>
      <c r="C241" s="7">
        <v>0</v>
      </c>
    </row>
    <row r="242" spans="1:3" ht="17.25" customHeight="1">
      <c r="A242" s="6">
        <v>101053202</v>
      </c>
      <c r="B242" s="4" t="s">
        <v>819</v>
      </c>
      <c r="C242" s="7">
        <v>0</v>
      </c>
    </row>
    <row r="243" spans="1:3" ht="17.25" customHeight="1">
      <c r="A243" s="6">
        <v>101053203</v>
      </c>
      <c r="B243" s="4" t="s">
        <v>364</v>
      </c>
      <c r="C243" s="7">
        <v>0</v>
      </c>
    </row>
    <row r="244" spans="1:3" ht="17.25" customHeight="1">
      <c r="A244" s="6">
        <v>101053205</v>
      </c>
      <c r="B244" s="4" t="s">
        <v>133</v>
      </c>
      <c r="C244" s="7">
        <v>0</v>
      </c>
    </row>
    <row r="245" spans="1:3" ht="17.25" customHeight="1">
      <c r="A245" s="6">
        <v>101053206</v>
      </c>
      <c r="B245" s="4" t="s">
        <v>223</v>
      </c>
      <c r="C245" s="7">
        <v>0</v>
      </c>
    </row>
    <row r="246" spans="1:3" ht="17.25" customHeight="1">
      <c r="A246" s="6">
        <v>101053215</v>
      </c>
      <c r="B246" s="4" t="s">
        <v>452</v>
      </c>
      <c r="C246" s="7">
        <v>0</v>
      </c>
    </row>
    <row r="247" spans="1:3" ht="17.25" customHeight="1">
      <c r="A247" s="6">
        <v>101053216</v>
      </c>
      <c r="B247" s="4" t="s">
        <v>850</v>
      </c>
      <c r="C247" s="7">
        <v>0</v>
      </c>
    </row>
    <row r="248" spans="1:3" ht="17.25" customHeight="1">
      <c r="A248" s="6">
        <v>101053218</v>
      </c>
      <c r="B248" s="4" t="s">
        <v>1215</v>
      </c>
      <c r="C248" s="7">
        <v>0</v>
      </c>
    </row>
    <row r="249" spans="1:3" ht="17.25" customHeight="1">
      <c r="A249" s="6">
        <v>101053299</v>
      </c>
      <c r="B249" s="4" t="s">
        <v>872</v>
      </c>
      <c r="C249" s="7">
        <v>0</v>
      </c>
    </row>
    <row r="250" spans="1:3" ht="17.25" customHeight="1">
      <c r="A250" s="6">
        <v>1010533</v>
      </c>
      <c r="B250" s="15" t="s">
        <v>316</v>
      </c>
      <c r="C250" s="13">
        <v>0</v>
      </c>
    </row>
    <row r="251" spans="1:3" ht="17.25" customHeight="1">
      <c r="A251" s="6">
        <v>1010534</v>
      </c>
      <c r="B251" s="15" t="s">
        <v>1076</v>
      </c>
      <c r="C251" s="13">
        <v>0</v>
      </c>
    </row>
    <row r="252" spans="1:3" ht="17.25" customHeight="1">
      <c r="A252" s="6">
        <v>1010535</v>
      </c>
      <c r="B252" s="15" t="s">
        <v>1174</v>
      </c>
      <c r="C252" s="9">
        <f>SUM(C253:C256)</f>
        <v>0</v>
      </c>
    </row>
    <row r="253" spans="1:3" ht="17.25" customHeight="1">
      <c r="A253" s="6">
        <v>101053501</v>
      </c>
      <c r="B253" s="4" t="s">
        <v>4</v>
      </c>
      <c r="C253" s="7">
        <v>0</v>
      </c>
    </row>
    <row r="254" spans="1:3" ht="17.25" customHeight="1">
      <c r="A254" s="6">
        <v>101053502</v>
      </c>
      <c r="B254" s="4" t="s">
        <v>76</v>
      </c>
      <c r="C254" s="7">
        <v>0</v>
      </c>
    </row>
    <row r="255" spans="1:3" ht="17.25" customHeight="1">
      <c r="A255" s="6">
        <v>101053503</v>
      </c>
      <c r="B255" s="4" t="s">
        <v>403</v>
      </c>
      <c r="C255" s="7">
        <v>0</v>
      </c>
    </row>
    <row r="256" spans="1:3" ht="17.25" customHeight="1">
      <c r="A256" s="6">
        <v>101053599</v>
      </c>
      <c r="B256" s="4" t="s">
        <v>349</v>
      </c>
      <c r="C256" s="7">
        <v>0</v>
      </c>
    </row>
    <row r="257" spans="1:3" ht="17.25" customHeight="1">
      <c r="A257" s="6">
        <v>1010536</v>
      </c>
      <c r="B257" s="15" t="s">
        <v>596</v>
      </c>
      <c r="C257" s="9">
        <f>SUM(C258:C261)</f>
        <v>0</v>
      </c>
    </row>
    <row r="258" spans="1:3" ht="17.25" customHeight="1">
      <c r="A258" s="6">
        <v>101053601</v>
      </c>
      <c r="B258" s="4" t="s">
        <v>679</v>
      </c>
      <c r="C258" s="7">
        <v>0</v>
      </c>
    </row>
    <row r="259" spans="1:3" ht="17.25" customHeight="1">
      <c r="A259" s="6">
        <v>101053602</v>
      </c>
      <c r="B259" s="4" t="s">
        <v>653</v>
      </c>
      <c r="C259" s="7">
        <v>0</v>
      </c>
    </row>
    <row r="260" spans="1:3" ht="17.25" customHeight="1">
      <c r="A260" s="6">
        <v>101053603</v>
      </c>
      <c r="B260" s="4" t="s">
        <v>1045</v>
      </c>
      <c r="C260" s="7">
        <v>0</v>
      </c>
    </row>
    <row r="261" spans="1:3" ht="17.25" customHeight="1">
      <c r="A261" s="6">
        <v>101053699</v>
      </c>
      <c r="B261" s="4" t="s">
        <v>988</v>
      </c>
      <c r="C261" s="7">
        <v>0</v>
      </c>
    </row>
    <row r="262" spans="1:3" ht="17.25" customHeight="1">
      <c r="A262" s="6">
        <v>1010599</v>
      </c>
      <c r="B262" s="15" t="s">
        <v>1183</v>
      </c>
      <c r="C262" s="13">
        <v>0</v>
      </c>
    </row>
    <row r="263" spans="1:3" ht="17.25" customHeight="1">
      <c r="A263" s="6">
        <v>10106</v>
      </c>
      <c r="B263" s="15" t="s">
        <v>343</v>
      </c>
      <c r="C263" s="9">
        <f>SUM(C264,C268)</f>
        <v>1897</v>
      </c>
    </row>
    <row r="264" spans="1:3" ht="17.25" customHeight="1">
      <c r="A264" s="6">
        <v>1010601</v>
      </c>
      <c r="B264" s="15" t="s">
        <v>595</v>
      </c>
      <c r="C264" s="9">
        <f>SUM(C265:C267)</f>
        <v>1895</v>
      </c>
    </row>
    <row r="265" spans="1:3" ht="17.25" customHeight="1">
      <c r="A265" s="6">
        <v>101060101</v>
      </c>
      <c r="B265" s="4" t="s">
        <v>938</v>
      </c>
      <c r="C265" s="13">
        <v>0</v>
      </c>
    </row>
    <row r="266" spans="1:3" ht="17.25" customHeight="1">
      <c r="A266" s="6">
        <v>101060102</v>
      </c>
      <c r="B266" s="4" t="s">
        <v>726</v>
      </c>
      <c r="C266" s="7">
        <v>0</v>
      </c>
    </row>
    <row r="267" spans="1:3" ht="17.25" customHeight="1">
      <c r="A267" s="6">
        <v>101060109</v>
      </c>
      <c r="B267" s="4" t="s">
        <v>81</v>
      </c>
      <c r="C267" s="7">
        <v>1895</v>
      </c>
    </row>
    <row r="268" spans="1:3" ht="17.25" customHeight="1">
      <c r="A268" s="6">
        <v>1010620</v>
      </c>
      <c r="B268" s="15" t="s">
        <v>701</v>
      </c>
      <c r="C268" s="7">
        <v>2</v>
      </c>
    </row>
    <row r="269" spans="1:3" ht="17.25" customHeight="1">
      <c r="A269" s="6">
        <v>10107</v>
      </c>
      <c r="B269" s="15" t="s">
        <v>1113</v>
      </c>
      <c r="C269" s="9">
        <f>SUM(C270:C273)</f>
        <v>0</v>
      </c>
    </row>
    <row r="270" spans="1:3" ht="17.25" customHeight="1">
      <c r="A270" s="6">
        <v>1010701</v>
      </c>
      <c r="B270" s="15" t="s">
        <v>1041</v>
      </c>
      <c r="C270" s="7">
        <v>0</v>
      </c>
    </row>
    <row r="271" spans="1:3" ht="17.25" customHeight="1">
      <c r="A271" s="6">
        <v>1010702</v>
      </c>
      <c r="B271" s="15" t="s">
        <v>432</v>
      </c>
      <c r="C271" s="7">
        <v>0</v>
      </c>
    </row>
    <row r="272" spans="1:3" ht="17.25" customHeight="1">
      <c r="A272" s="6">
        <v>1010719</v>
      </c>
      <c r="B272" s="15" t="s">
        <v>731</v>
      </c>
      <c r="C272" s="7">
        <v>0</v>
      </c>
    </row>
    <row r="273" spans="1:3" ht="17.25" customHeight="1">
      <c r="A273" s="6">
        <v>1010720</v>
      </c>
      <c r="B273" s="15" t="s">
        <v>15</v>
      </c>
      <c r="C273" s="7">
        <v>0</v>
      </c>
    </row>
    <row r="274" spans="1:3" ht="17.25" customHeight="1">
      <c r="A274" s="6">
        <v>10109</v>
      </c>
      <c r="B274" s="15" t="s">
        <v>409</v>
      </c>
      <c r="C274" s="9">
        <f>SUM(C275,C278:C287)</f>
        <v>6013</v>
      </c>
    </row>
    <row r="275" spans="1:3" ht="17.25" customHeight="1">
      <c r="A275" s="6">
        <v>1010901</v>
      </c>
      <c r="B275" s="15" t="s">
        <v>749</v>
      </c>
      <c r="C275" s="9">
        <f>SUM(C276:C277)</f>
        <v>302</v>
      </c>
    </row>
    <row r="276" spans="1:3" ht="17.25" customHeight="1">
      <c r="A276" s="6">
        <v>101090101</v>
      </c>
      <c r="B276" s="4" t="s">
        <v>1242</v>
      </c>
      <c r="C276" s="7">
        <v>0</v>
      </c>
    </row>
    <row r="277" spans="1:3" ht="17.25" customHeight="1">
      <c r="A277" s="6">
        <v>101090109</v>
      </c>
      <c r="B277" s="4" t="s">
        <v>576</v>
      </c>
      <c r="C277" s="7">
        <v>302</v>
      </c>
    </row>
    <row r="278" spans="1:3" ht="17.25" customHeight="1">
      <c r="A278" s="6">
        <v>1010902</v>
      </c>
      <c r="B278" s="15" t="s">
        <v>1214</v>
      </c>
      <c r="C278" s="7">
        <v>52</v>
      </c>
    </row>
    <row r="279" spans="1:3" ht="17.25" customHeight="1">
      <c r="A279" s="6">
        <v>1010903</v>
      </c>
      <c r="B279" s="15" t="s">
        <v>458</v>
      </c>
      <c r="C279" s="7">
        <v>4195</v>
      </c>
    </row>
    <row r="280" spans="1:3" ht="17.25" customHeight="1">
      <c r="A280" s="6">
        <v>1010904</v>
      </c>
      <c r="B280" s="15" t="s">
        <v>967</v>
      </c>
      <c r="C280" s="7">
        <v>9</v>
      </c>
    </row>
    <row r="281" spans="1:3" ht="17.25" customHeight="1">
      <c r="A281" s="6">
        <v>1010905</v>
      </c>
      <c r="B281" s="15" t="s">
        <v>523</v>
      </c>
      <c r="C281" s="7">
        <v>491</v>
      </c>
    </row>
    <row r="282" spans="1:3" ht="17.25" customHeight="1">
      <c r="A282" s="6">
        <v>1010906</v>
      </c>
      <c r="B282" s="15" t="s">
        <v>899</v>
      </c>
      <c r="C282" s="7">
        <v>697</v>
      </c>
    </row>
    <row r="283" spans="1:3" ht="17.25" customHeight="1">
      <c r="A283" s="6">
        <v>1010918</v>
      </c>
      <c r="B283" s="15" t="s">
        <v>288</v>
      </c>
      <c r="C283" s="13">
        <v>0</v>
      </c>
    </row>
    <row r="284" spans="1:3" ht="17.25" customHeight="1">
      <c r="A284" s="6">
        <v>1010919</v>
      </c>
      <c r="B284" s="15" t="s">
        <v>710</v>
      </c>
      <c r="C284" s="7">
        <v>260</v>
      </c>
    </row>
    <row r="285" spans="1:3" ht="17.25" customHeight="1">
      <c r="A285" s="6">
        <v>1010920</v>
      </c>
      <c r="B285" s="15" t="s">
        <v>60</v>
      </c>
      <c r="C285" s="7">
        <v>7</v>
      </c>
    </row>
    <row r="286" spans="1:3" ht="17.25" customHeight="1">
      <c r="A286" s="6">
        <v>1010921</v>
      </c>
      <c r="B286" s="15" t="s">
        <v>22</v>
      </c>
      <c r="C286" s="13">
        <v>0</v>
      </c>
    </row>
    <row r="287" spans="1:3" ht="17.25" customHeight="1">
      <c r="A287" s="6">
        <v>1010922</v>
      </c>
      <c r="B287" s="15" t="s">
        <v>348</v>
      </c>
      <c r="C287" s="13">
        <v>0</v>
      </c>
    </row>
    <row r="288" spans="1:3" ht="17.25" customHeight="1">
      <c r="A288" s="6">
        <v>10110</v>
      </c>
      <c r="B288" s="15" t="s">
        <v>790</v>
      </c>
      <c r="C288" s="9">
        <f>SUM(C289:C296)</f>
        <v>1906</v>
      </c>
    </row>
    <row r="289" spans="1:3" ht="17.25" customHeight="1">
      <c r="A289" s="6">
        <v>1011001</v>
      </c>
      <c r="B289" s="15" t="s">
        <v>1014</v>
      </c>
      <c r="C289" s="7">
        <v>114</v>
      </c>
    </row>
    <row r="290" spans="1:3" ht="17.25" customHeight="1">
      <c r="A290" s="6">
        <v>1011002</v>
      </c>
      <c r="B290" s="15" t="s">
        <v>46</v>
      </c>
      <c r="C290" s="7">
        <v>10</v>
      </c>
    </row>
    <row r="291" spans="1:3" ht="17.25" customHeight="1">
      <c r="A291" s="6">
        <v>1011003</v>
      </c>
      <c r="B291" s="15" t="s">
        <v>1173</v>
      </c>
      <c r="C291" s="7">
        <v>1427</v>
      </c>
    </row>
    <row r="292" spans="1:3" ht="17.25" customHeight="1">
      <c r="A292" s="6">
        <v>1011004</v>
      </c>
      <c r="B292" s="15" t="s">
        <v>682</v>
      </c>
      <c r="C292" s="7">
        <v>0</v>
      </c>
    </row>
    <row r="293" spans="1:3" ht="17.25" customHeight="1">
      <c r="A293" s="6">
        <v>1011005</v>
      </c>
      <c r="B293" s="15" t="s">
        <v>86</v>
      </c>
      <c r="C293" s="7">
        <v>220</v>
      </c>
    </row>
    <row r="294" spans="1:3" ht="17.25" customHeight="1">
      <c r="A294" s="6">
        <v>1011006</v>
      </c>
      <c r="B294" s="15" t="s">
        <v>922</v>
      </c>
      <c r="C294" s="7">
        <v>8</v>
      </c>
    </row>
    <row r="295" spans="1:3" ht="17.25" customHeight="1">
      <c r="A295" s="6">
        <v>1011019</v>
      </c>
      <c r="B295" s="15" t="s">
        <v>1058</v>
      </c>
      <c r="C295" s="7">
        <v>109</v>
      </c>
    </row>
    <row r="296" spans="1:3" ht="17.25" customHeight="1">
      <c r="A296" s="6">
        <v>1011020</v>
      </c>
      <c r="B296" s="15" t="s">
        <v>818</v>
      </c>
      <c r="C296" s="7">
        <v>18</v>
      </c>
    </row>
    <row r="297" spans="1:3" ht="17.25" customHeight="1">
      <c r="A297" s="6">
        <v>10111</v>
      </c>
      <c r="B297" s="15" t="s">
        <v>235</v>
      </c>
      <c r="C297" s="9">
        <f>SUM(C298,C301:C302)</f>
        <v>3368</v>
      </c>
    </row>
    <row r="298" spans="1:3" ht="17.25" customHeight="1">
      <c r="A298" s="6">
        <v>1011101</v>
      </c>
      <c r="B298" s="15" t="s">
        <v>1221</v>
      </c>
      <c r="C298" s="9">
        <f>SUM(C299:C300)</f>
        <v>0</v>
      </c>
    </row>
    <row r="299" spans="1:3" ht="17.25" customHeight="1">
      <c r="A299" s="6">
        <v>101110101</v>
      </c>
      <c r="B299" s="4" t="s">
        <v>621</v>
      </c>
      <c r="C299" s="7">
        <v>0</v>
      </c>
    </row>
    <row r="300" spans="1:3" ht="17.25" customHeight="1">
      <c r="A300" s="6">
        <v>101110109</v>
      </c>
      <c r="B300" s="4" t="s">
        <v>1238</v>
      </c>
      <c r="C300" s="7">
        <v>0</v>
      </c>
    </row>
    <row r="301" spans="1:3" ht="17.25" customHeight="1">
      <c r="A301" s="6">
        <v>1011119</v>
      </c>
      <c r="B301" s="15" t="s">
        <v>431</v>
      </c>
      <c r="C301" s="7">
        <v>3364</v>
      </c>
    </row>
    <row r="302" spans="1:3" ht="17.25" customHeight="1">
      <c r="A302" s="6">
        <v>1011120</v>
      </c>
      <c r="B302" s="15" t="s">
        <v>96</v>
      </c>
      <c r="C302" s="7">
        <v>4</v>
      </c>
    </row>
    <row r="303" spans="1:3" ht="17.25" customHeight="1">
      <c r="A303" s="6">
        <v>10112</v>
      </c>
      <c r="B303" s="15" t="s">
        <v>717</v>
      </c>
      <c r="C303" s="9">
        <f>SUM(C304:C311)</f>
        <v>3190</v>
      </c>
    </row>
    <row r="304" spans="1:3" ht="17.25" customHeight="1">
      <c r="A304" s="6">
        <v>1011201</v>
      </c>
      <c r="B304" s="15" t="s">
        <v>441</v>
      </c>
      <c r="C304" s="7">
        <v>54</v>
      </c>
    </row>
    <row r="305" spans="1:3" ht="17.25" customHeight="1">
      <c r="A305" s="6">
        <v>1011202</v>
      </c>
      <c r="B305" s="15" t="s">
        <v>282</v>
      </c>
      <c r="C305" s="7">
        <v>10</v>
      </c>
    </row>
    <row r="306" spans="1:3" ht="17.25" customHeight="1">
      <c r="A306" s="6">
        <v>1011203</v>
      </c>
      <c r="B306" s="15" t="s">
        <v>775</v>
      </c>
      <c r="C306" s="7">
        <v>2608</v>
      </c>
    </row>
    <row r="307" spans="1:3" ht="17.25" customHeight="1">
      <c r="A307" s="6">
        <v>1011204</v>
      </c>
      <c r="B307" s="15" t="s">
        <v>31</v>
      </c>
      <c r="C307" s="7">
        <v>0</v>
      </c>
    </row>
    <row r="308" spans="1:3" ht="17.25" customHeight="1">
      <c r="A308" s="6">
        <v>1011205</v>
      </c>
      <c r="B308" s="15" t="s">
        <v>587</v>
      </c>
      <c r="C308" s="7">
        <v>238</v>
      </c>
    </row>
    <row r="309" spans="1:3" ht="17.25" customHeight="1">
      <c r="A309" s="6">
        <v>1011206</v>
      </c>
      <c r="B309" s="15" t="s">
        <v>833</v>
      </c>
      <c r="C309" s="7">
        <v>251</v>
      </c>
    </row>
    <row r="310" spans="1:3" ht="17.25" customHeight="1">
      <c r="A310" s="6">
        <v>1011219</v>
      </c>
      <c r="B310" s="15" t="s">
        <v>402</v>
      </c>
      <c r="C310" s="7">
        <v>5</v>
      </c>
    </row>
    <row r="311" spans="1:3" ht="17.25" customHeight="1">
      <c r="A311" s="6">
        <v>1011220</v>
      </c>
      <c r="B311" s="15" t="s">
        <v>789</v>
      </c>
      <c r="C311" s="7">
        <v>24</v>
      </c>
    </row>
    <row r="312" spans="1:3" ht="17.25" customHeight="1">
      <c r="A312" s="6">
        <v>10113</v>
      </c>
      <c r="B312" s="15" t="s">
        <v>367</v>
      </c>
      <c r="C312" s="9">
        <f>SUM(C313:C320)</f>
        <v>31811</v>
      </c>
    </row>
    <row r="313" spans="1:3" ht="17.25" customHeight="1">
      <c r="A313" s="6">
        <v>1011301</v>
      </c>
      <c r="B313" s="15" t="s">
        <v>425</v>
      </c>
      <c r="C313" s="7">
        <v>158</v>
      </c>
    </row>
    <row r="314" spans="1:3" ht="17.25" customHeight="1">
      <c r="A314" s="6">
        <v>1011302</v>
      </c>
      <c r="B314" s="15" t="s">
        <v>976</v>
      </c>
      <c r="C314" s="7">
        <v>0</v>
      </c>
    </row>
    <row r="315" spans="1:3" ht="17.25" customHeight="1">
      <c r="A315" s="6">
        <v>1011303</v>
      </c>
      <c r="B315" s="15" t="s">
        <v>678</v>
      </c>
      <c r="C315" s="7">
        <v>26446</v>
      </c>
    </row>
    <row r="316" spans="1:3" ht="17.25" customHeight="1">
      <c r="A316" s="6">
        <v>1011304</v>
      </c>
      <c r="B316" s="15" t="s">
        <v>3</v>
      </c>
      <c r="C316" s="7">
        <v>0</v>
      </c>
    </row>
    <row r="317" spans="1:3" ht="17.25" customHeight="1">
      <c r="A317" s="6">
        <v>1011305</v>
      </c>
      <c r="B317" s="15" t="s">
        <v>515</v>
      </c>
      <c r="C317" s="7">
        <v>233</v>
      </c>
    </row>
    <row r="318" spans="1:3" ht="17.25" customHeight="1">
      <c r="A318" s="6">
        <v>1011306</v>
      </c>
      <c r="B318" s="15" t="s">
        <v>785</v>
      </c>
      <c r="C318" s="7">
        <v>1967</v>
      </c>
    </row>
    <row r="319" spans="1:3" ht="17.25" customHeight="1">
      <c r="A319" s="6">
        <v>1011319</v>
      </c>
      <c r="B319" s="15" t="s">
        <v>867</v>
      </c>
      <c r="C319" s="7">
        <v>3000</v>
      </c>
    </row>
    <row r="320" spans="1:3" ht="17.25" customHeight="1">
      <c r="A320" s="6">
        <v>1011320</v>
      </c>
      <c r="B320" s="15" t="s">
        <v>430</v>
      </c>
      <c r="C320" s="7">
        <v>7</v>
      </c>
    </row>
    <row r="321" spans="1:3" ht="17.25" customHeight="1">
      <c r="A321" s="6">
        <v>10114</v>
      </c>
      <c r="B321" s="15" t="s">
        <v>656</v>
      </c>
      <c r="C321" s="9">
        <f>SUM(C322:C323)</f>
        <v>0</v>
      </c>
    </row>
    <row r="322" spans="1:3" ht="17.25" customHeight="1">
      <c r="A322" s="6">
        <v>1011401</v>
      </c>
      <c r="B322" s="15" t="s">
        <v>735</v>
      </c>
      <c r="C322" s="7">
        <v>0</v>
      </c>
    </row>
    <row r="323" spans="1:3" ht="17.25" customHeight="1">
      <c r="A323" s="6">
        <v>1011420</v>
      </c>
      <c r="B323" s="15" t="s">
        <v>1160</v>
      </c>
      <c r="C323" s="7">
        <v>0</v>
      </c>
    </row>
    <row r="324" spans="1:3" ht="17.25" customHeight="1">
      <c r="A324" s="6">
        <v>10115</v>
      </c>
      <c r="B324" s="15" t="s">
        <v>1187</v>
      </c>
      <c r="C324" s="9">
        <f>SUM(C325:C326)</f>
        <v>0</v>
      </c>
    </row>
    <row r="325" spans="1:3" ht="17.25" customHeight="1">
      <c r="A325" s="6">
        <v>1011501</v>
      </c>
      <c r="B325" s="15" t="s">
        <v>1051</v>
      </c>
      <c r="C325" s="7">
        <v>0</v>
      </c>
    </row>
    <row r="326" spans="1:3" ht="17.25" customHeight="1">
      <c r="A326" s="6">
        <v>1011520</v>
      </c>
      <c r="B326" s="15" t="s">
        <v>424</v>
      </c>
      <c r="C326" s="7">
        <v>0</v>
      </c>
    </row>
    <row r="327" spans="1:3" ht="17.25" customHeight="1">
      <c r="A327" s="6">
        <v>10116</v>
      </c>
      <c r="B327" s="15" t="s">
        <v>267</v>
      </c>
      <c r="C327" s="9">
        <f>SUM(C328:C329)</f>
        <v>0</v>
      </c>
    </row>
    <row r="328" spans="1:3" ht="17.25" customHeight="1">
      <c r="A328" s="6">
        <v>1011601</v>
      </c>
      <c r="B328" s="15" t="s">
        <v>59</v>
      </c>
      <c r="C328" s="7">
        <v>0</v>
      </c>
    </row>
    <row r="329" spans="1:3" ht="17.25" customHeight="1">
      <c r="A329" s="6">
        <v>1011620</v>
      </c>
      <c r="B329" s="15" t="s">
        <v>339</v>
      </c>
      <c r="C329" s="7">
        <v>0</v>
      </c>
    </row>
    <row r="330" spans="1:3" ht="17.25" customHeight="1">
      <c r="A330" s="6">
        <v>10117</v>
      </c>
      <c r="B330" s="15" t="s">
        <v>338</v>
      </c>
      <c r="C330" s="9">
        <f>SUM(C331,C335,C339:C340)</f>
        <v>0</v>
      </c>
    </row>
    <row r="331" spans="1:3" ht="17.25" customHeight="1">
      <c r="A331" s="6">
        <v>1011701</v>
      </c>
      <c r="B331" s="15" t="s">
        <v>1213</v>
      </c>
      <c r="C331" s="9">
        <f>SUM(C332:C334)</f>
        <v>0</v>
      </c>
    </row>
    <row r="332" spans="1:3" ht="17.25" customHeight="1">
      <c r="A332" s="6">
        <v>101170101</v>
      </c>
      <c r="B332" s="4" t="s">
        <v>440</v>
      </c>
      <c r="C332" s="7">
        <v>0</v>
      </c>
    </row>
    <row r="333" spans="1:3" ht="17.25" customHeight="1">
      <c r="A333" s="6">
        <v>101170102</v>
      </c>
      <c r="B333" s="4" t="s">
        <v>1125</v>
      </c>
      <c r="C333" s="7">
        <v>0</v>
      </c>
    </row>
    <row r="334" spans="1:3" ht="17.25" customHeight="1">
      <c r="A334" s="6">
        <v>101170103</v>
      </c>
      <c r="B334" s="4" t="s">
        <v>20</v>
      </c>
      <c r="C334" s="7">
        <v>0</v>
      </c>
    </row>
    <row r="335" spans="1:3" ht="17.25" customHeight="1">
      <c r="A335" s="6">
        <v>1011703</v>
      </c>
      <c r="B335" s="15" t="s">
        <v>514</v>
      </c>
      <c r="C335" s="9">
        <f>SUM(C336:C338)</f>
        <v>0</v>
      </c>
    </row>
    <row r="336" spans="1:3" ht="17.25" customHeight="1">
      <c r="A336" s="6">
        <v>101170301</v>
      </c>
      <c r="B336" s="4" t="s">
        <v>66</v>
      </c>
      <c r="C336" s="7">
        <v>0</v>
      </c>
    </row>
    <row r="337" spans="1:3" ht="17.25" customHeight="1">
      <c r="A337" s="6">
        <v>101170302</v>
      </c>
      <c r="B337" s="4" t="s">
        <v>294</v>
      </c>
      <c r="C337" s="7">
        <v>0</v>
      </c>
    </row>
    <row r="338" spans="1:3" ht="17.25" customHeight="1">
      <c r="A338" s="6">
        <v>101170303</v>
      </c>
      <c r="B338" s="4" t="s">
        <v>648</v>
      </c>
      <c r="C338" s="7">
        <v>0</v>
      </c>
    </row>
    <row r="339" spans="1:3" ht="17.25" customHeight="1">
      <c r="A339" s="6">
        <v>1011720</v>
      </c>
      <c r="B339" s="15" t="s">
        <v>1124</v>
      </c>
      <c r="C339" s="7">
        <v>0</v>
      </c>
    </row>
    <row r="340" spans="1:3" ht="17.25" customHeight="1">
      <c r="A340" s="6">
        <v>1011721</v>
      </c>
      <c r="B340" s="15" t="s">
        <v>30</v>
      </c>
      <c r="C340" s="7">
        <v>0</v>
      </c>
    </row>
    <row r="341" spans="1:3" ht="17.25" customHeight="1">
      <c r="A341" s="6">
        <v>10118</v>
      </c>
      <c r="B341" s="15" t="s">
        <v>423</v>
      </c>
      <c r="C341" s="9">
        <f>SUM(C342:C344)</f>
        <v>0</v>
      </c>
    </row>
    <row r="342" spans="1:3" ht="17.25" customHeight="1">
      <c r="A342" s="6">
        <v>1011801</v>
      </c>
      <c r="B342" s="15" t="s">
        <v>542</v>
      </c>
      <c r="C342" s="7">
        <v>0</v>
      </c>
    </row>
    <row r="343" spans="1:3" ht="17.25" customHeight="1">
      <c r="A343" s="6">
        <v>1011802</v>
      </c>
      <c r="B343" s="15" t="s">
        <v>266</v>
      </c>
      <c r="C343" s="7">
        <v>0</v>
      </c>
    </row>
    <row r="344" spans="1:3" ht="17.25" customHeight="1">
      <c r="A344" s="6">
        <v>1011820</v>
      </c>
      <c r="B344" s="15" t="s">
        <v>665</v>
      </c>
      <c r="C344" s="7">
        <v>0</v>
      </c>
    </row>
    <row r="345" spans="1:3" ht="17.25" customHeight="1">
      <c r="A345" s="6">
        <v>10119</v>
      </c>
      <c r="B345" s="15" t="s">
        <v>329</v>
      </c>
      <c r="C345" s="9">
        <f>SUM(C346:C347)</f>
        <v>35603</v>
      </c>
    </row>
    <row r="346" spans="1:3" ht="17.25" customHeight="1">
      <c r="A346" s="6">
        <v>1011901</v>
      </c>
      <c r="B346" s="15" t="s">
        <v>1207</v>
      </c>
      <c r="C346" s="7">
        <v>35475</v>
      </c>
    </row>
    <row r="347" spans="1:3" ht="17.25" customHeight="1">
      <c r="A347" s="6">
        <v>1011920</v>
      </c>
      <c r="B347" s="15" t="s">
        <v>19</v>
      </c>
      <c r="C347" s="7">
        <v>128</v>
      </c>
    </row>
    <row r="348" spans="1:3" ht="17.25" customHeight="1">
      <c r="A348" s="6">
        <v>10120</v>
      </c>
      <c r="B348" s="15" t="s">
        <v>1139</v>
      </c>
      <c r="C348" s="9">
        <f>SUM(C349:C350)</f>
        <v>0</v>
      </c>
    </row>
    <row r="349" spans="1:3" ht="17.25" customHeight="1">
      <c r="A349" s="6">
        <v>1012001</v>
      </c>
      <c r="B349" s="15" t="s">
        <v>1251</v>
      </c>
      <c r="C349" s="7">
        <v>0</v>
      </c>
    </row>
    <row r="350" spans="1:3" ht="17.25" customHeight="1">
      <c r="A350" s="6">
        <v>1012020</v>
      </c>
      <c r="B350" s="15" t="s">
        <v>802</v>
      </c>
      <c r="C350" s="7">
        <v>0</v>
      </c>
    </row>
    <row r="351" spans="1:3" ht="17.25" customHeight="1">
      <c r="A351" s="6">
        <v>10199</v>
      </c>
      <c r="B351" s="15" t="s">
        <v>828</v>
      </c>
      <c r="C351" s="13">
        <v>0</v>
      </c>
    </row>
    <row r="352" spans="1:3" ht="17.25" customHeight="1">
      <c r="A352" s="6">
        <v>103</v>
      </c>
      <c r="B352" s="15" t="s">
        <v>748</v>
      </c>
      <c r="C352" s="9">
        <f>SUM(C353,C375,C676,C709,C728,C777,C780,C786)</f>
        <v>38694</v>
      </c>
    </row>
    <row r="353" spans="1:3" ht="17.25" customHeight="1">
      <c r="A353" s="6">
        <v>10302</v>
      </c>
      <c r="B353" s="15" t="s">
        <v>127</v>
      </c>
      <c r="C353" s="9">
        <f>SUM(C354,C361:C372)</f>
        <v>27013</v>
      </c>
    </row>
    <row r="354" spans="1:3" ht="17.25" customHeight="1">
      <c r="A354" s="6">
        <v>1030203</v>
      </c>
      <c r="B354" s="15" t="s">
        <v>774</v>
      </c>
      <c r="C354" s="9">
        <f>SUM(C355:C360)</f>
        <v>2572</v>
      </c>
    </row>
    <row r="355" spans="1:3" ht="17.25" customHeight="1">
      <c r="A355" s="6">
        <v>103020301</v>
      </c>
      <c r="B355" s="4" t="s">
        <v>139</v>
      </c>
      <c r="C355" s="7">
        <v>2572</v>
      </c>
    </row>
    <row r="356" spans="1:3" ht="17.25" customHeight="1">
      <c r="A356" s="6">
        <v>103020302</v>
      </c>
      <c r="B356" s="4" t="s">
        <v>937</v>
      </c>
      <c r="C356" s="13">
        <v>0</v>
      </c>
    </row>
    <row r="357" spans="1:3" ht="17.25" customHeight="1">
      <c r="A357" s="6">
        <v>103020303</v>
      </c>
      <c r="B357" s="4" t="s">
        <v>627</v>
      </c>
      <c r="C357" s="13">
        <v>0</v>
      </c>
    </row>
    <row r="358" spans="1:3" ht="17.25" customHeight="1">
      <c r="A358" s="6">
        <v>103020304</v>
      </c>
      <c r="B358" s="4" t="s">
        <v>207</v>
      </c>
      <c r="C358" s="7">
        <v>0</v>
      </c>
    </row>
    <row r="359" spans="1:3" ht="17.25" customHeight="1">
      <c r="A359" s="6">
        <v>103020305</v>
      </c>
      <c r="B359" s="4" t="s">
        <v>414</v>
      </c>
      <c r="C359" s="13">
        <v>0</v>
      </c>
    </row>
    <row r="360" spans="1:3" ht="17.25" customHeight="1">
      <c r="A360" s="6">
        <v>103020399</v>
      </c>
      <c r="B360" s="4" t="s">
        <v>397</v>
      </c>
      <c r="C360" s="7">
        <v>0</v>
      </c>
    </row>
    <row r="361" spans="1:3" ht="17.25" customHeight="1">
      <c r="A361" s="6">
        <v>1030205</v>
      </c>
      <c r="B361" s="15" t="s">
        <v>751</v>
      </c>
      <c r="C361" s="13">
        <v>0</v>
      </c>
    </row>
    <row r="362" spans="1:3" ht="17.25" customHeight="1">
      <c r="A362" s="6">
        <v>1030210</v>
      </c>
      <c r="B362" s="15" t="s">
        <v>817</v>
      </c>
      <c r="C362" s="13">
        <v>0</v>
      </c>
    </row>
    <row r="363" spans="1:3" ht="17.25" customHeight="1">
      <c r="A363" s="6">
        <v>1030212</v>
      </c>
      <c r="B363" s="15" t="s">
        <v>1112</v>
      </c>
      <c r="C363" s="13">
        <v>0</v>
      </c>
    </row>
    <row r="364" spans="1:3" ht="17.25" customHeight="1">
      <c r="A364" s="6">
        <v>1030216</v>
      </c>
      <c r="B364" s="15" t="s">
        <v>222</v>
      </c>
      <c r="C364" s="13">
        <v>1441</v>
      </c>
    </row>
    <row r="365" spans="1:3" ht="17.25" customHeight="1">
      <c r="A365" s="6">
        <v>1030217</v>
      </c>
      <c r="B365" s="15" t="s">
        <v>107</v>
      </c>
      <c r="C365" s="13">
        <v>0</v>
      </c>
    </row>
    <row r="366" spans="1:3" ht="17.25" customHeight="1">
      <c r="A366" s="6">
        <v>1030218</v>
      </c>
      <c r="B366" s="15" t="s">
        <v>777</v>
      </c>
      <c r="C366" s="13">
        <v>0</v>
      </c>
    </row>
    <row r="367" spans="1:3" ht="17.25" customHeight="1">
      <c r="A367" s="6">
        <v>1030219</v>
      </c>
      <c r="B367" s="15" t="s">
        <v>530</v>
      </c>
      <c r="C367" s="13">
        <v>11500</v>
      </c>
    </row>
    <row r="368" spans="1:3" ht="17.25" customHeight="1">
      <c r="A368" s="6">
        <v>1030220</v>
      </c>
      <c r="B368" s="15" t="s">
        <v>1220</v>
      </c>
      <c r="C368" s="13">
        <v>11500</v>
      </c>
    </row>
    <row r="369" spans="1:3" ht="17.25" customHeight="1">
      <c r="A369" s="6">
        <v>1030221</v>
      </c>
      <c r="B369" s="15" t="s">
        <v>445</v>
      </c>
      <c r="C369" s="13">
        <v>0</v>
      </c>
    </row>
    <row r="370" spans="1:3" ht="17.25" customHeight="1">
      <c r="A370" s="6">
        <v>1030222</v>
      </c>
      <c r="B370" s="15" t="s">
        <v>363</v>
      </c>
      <c r="C370" s="13">
        <v>0</v>
      </c>
    </row>
    <row r="371" spans="1:3" ht="17.25" customHeight="1">
      <c r="A371" s="6">
        <v>1030223</v>
      </c>
      <c r="B371" s="15" t="s">
        <v>193</v>
      </c>
      <c r="C371" s="13">
        <v>0</v>
      </c>
    </row>
    <row r="372" spans="1:3" ht="17.25" customHeight="1">
      <c r="A372" s="6">
        <v>1030299</v>
      </c>
      <c r="B372" s="15" t="s">
        <v>1116</v>
      </c>
      <c r="C372" s="9">
        <f>C373+C374</f>
        <v>0</v>
      </c>
    </row>
    <row r="373" spans="1:3" ht="17.25" customHeight="1">
      <c r="A373" s="6">
        <v>103029901</v>
      </c>
      <c r="B373" s="4" t="s">
        <v>495</v>
      </c>
      <c r="C373" s="13">
        <v>0</v>
      </c>
    </row>
    <row r="374" spans="1:3" ht="17.25" customHeight="1">
      <c r="A374" s="6">
        <v>103029999</v>
      </c>
      <c r="B374" s="4" t="s">
        <v>725</v>
      </c>
      <c r="C374" s="13">
        <v>0</v>
      </c>
    </row>
    <row r="375" spans="1:3" ht="17.25" customHeight="1">
      <c r="A375" s="6">
        <v>10304</v>
      </c>
      <c r="B375" s="15" t="s">
        <v>1235</v>
      </c>
      <c r="C375" s="9">
        <f>C376+C396+C400+C404+C410+C413+C416+C420+C422+C425+C428+C431+C435+C438+C440+C458+C462+C464+C466+C468+C470+C473+C476+C484+C486+C492+C494+C499+C502+C505+C512+C520+C525+C534+C537+C541+C546+C549+C561+C567+C594+C597+C604+C617+C628+C635+C639+C644+C648+C652+C654+C657+C659+C661+C666+C669+C671+C674</f>
        <v>874</v>
      </c>
    </row>
    <row r="376" spans="1:3" ht="17.25" customHeight="1">
      <c r="A376" s="6">
        <v>1030401</v>
      </c>
      <c r="B376" s="15" t="s">
        <v>176</v>
      </c>
      <c r="C376" s="9">
        <f>SUM(C377:C395)</f>
        <v>0</v>
      </c>
    </row>
    <row r="377" spans="1:3" ht="17.25" customHeight="1">
      <c r="A377" s="6">
        <v>103040101</v>
      </c>
      <c r="B377" s="4" t="s">
        <v>287</v>
      </c>
      <c r="C377" s="7">
        <v>0</v>
      </c>
    </row>
    <row r="378" spans="1:3" ht="17.25" customHeight="1">
      <c r="A378" s="6">
        <v>103040102</v>
      </c>
      <c r="B378" s="4" t="s">
        <v>889</v>
      </c>
      <c r="C378" s="7">
        <v>0</v>
      </c>
    </row>
    <row r="379" spans="1:3" ht="17.25" customHeight="1">
      <c r="A379" s="6">
        <v>103040103</v>
      </c>
      <c r="B379" s="4" t="s">
        <v>816</v>
      </c>
      <c r="C379" s="7">
        <v>0</v>
      </c>
    </row>
    <row r="380" spans="1:3" ht="17.25" customHeight="1">
      <c r="A380" s="6">
        <v>103040104</v>
      </c>
      <c r="B380" s="4" t="s">
        <v>293</v>
      </c>
      <c r="C380" s="7">
        <v>0</v>
      </c>
    </row>
    <row r="381" spans="1:3" ht="17.25" customHeight="1">
      <c r="A381" s="6">
        <v>103040106</v>
      </c>
      <c r="B381" s="4" t="s">
        <v>685</v>
      </c>
      <c r="C381" s="7">
        <v>0</v>
      </c>
    </row>
    <row r="382" spans="1:3" ht="17.25" customHeight="1">
      <c r="A382" s="6">
        <v>103040109</v>
      </c>
      <c r="B382" s="4" t="s">
        <v>639</v>
      </c>
      <c r="C382" s="7">
        <v>0</v>
      </c>
    </row>
    <row r="383" spans="1:3" ht="17.25" customHeight="1">
      <c r="A383" s="6">
        <v>103040110</v>
      </c>
      <c r="B383" s="4" t="s">
        <v>966</v>
      </c>
      <c r="C383" s="7">
        <v>0</v>
      </c>
    </row>
    <row r="384" spans="1:3" ht="17.25" customHeight="1">
      <c r="A384" s="6">
        <v>103040111</v>
      </c>
      <c r="B384" s="4" t="s">
        <v>556</v>
      </c>
      <c r="C384" s="7">
        <v>0</v>
      </c>
    </row>
    <row r="385" spans="1:3" ht="17.25" customHeight="1">
      <c r="A385" s="6">
        <v>103040112</v>
      </c>
      <c r="B385" s="4" t="s">
        <v>863</v>
      </c>
      <c r="C385" s="7">
        <v>0</v>
      </c>
    </row>
    <row r="386" spans="1:3" ht="17.25" customHeight="1">
      <c r="A386" s="6">
        <v>103040113</v>
      </c>
      <c r="B386" s="4" t="s">
        <v>609</v>
      </c>
      <c r="C386" s="7">
        <v>0</v>
      </c>
    </row>
    <row r="387" spans="1:3" ht="17.25" customHeight="1">
      <c r="A387" s="6">
        <v>103040114</v>
      </c>
      <c r="B387" s="4" t="s">
        <v>801</v>
      </c>
      <c r="C387" s="7">
        <v>0</v>
      </c>
    </row>
    <row r="388" spans="1:3" ht="17.25" customHeight="1">
      <c r="A388" s="6">
        <v>103040115</v>
      </c>
      <c r="B388" s="4" t="s">
        <v>952</v>
      </c>
      <c r="C388" s="7">
        <v>0</v>
      </c>
    </row>
    <row r="389" spans="1:3" ht="17.25" customHeight="1">
      <c r="A389" s="6">
        <v>103040116</v>
      </c>
      <c r="B389" s="4" t="s">
        <v>1250</v>
      </c>
      <c r="C389" s="7">
        <v>0</v>
      </c>
    </row>
    <row r="390" spans="1:3" ht="17.25" customHeight="1">
      <c r="A390" s="6">
        <v>103040117</v>
      </c>
      <c r="B390" s="4" t="s">
        <v>337</v>
      </c>
      <c r="C390" s="7">
        <v>0</v>
      </c>
    </row>
    <row r="391" spans="1:3" ht="17.25" customHeight="1">
      <c r="A391" s="6">
        <v>103040120</v>
      </c>
      <c r="B391" s="4" t="s">
        <v>386</v>
      </c>
      <c r="C391" s="7">
        <v>0</v>
      </c>
    </row>
    <row r="392" spans="1:3" ht="17.25" customHeight="1">
      <c r="A392" s="6">
        <v>103040121</v>
      </c>
      <c r="B392" s="4" t="s">
        <v>832</v>
      </c>
      <c r="C392" s="7">
        <v>0</v>
      </c>
    </row>
    <row r="393" spans="1:3" ht="17.25" customHeight="1">
      <c r="A393" s="6">
        <v>103040122</v>
      </c>
      <c r="B393" s="4" t="s">
        <v>146</v>
      </c>
      <c r="C393" s="7">
        <v>0</v>
      </c>
    </row>
    <row r="394" spans="1:3" ht="17.25" customHeight="1">
      <c r="A394" s="6">
        <v>103040123</v>
      </c>
      <c r="B394" s="4" t="s">
        <v>1132</v>
      </c>
      <c r="C394" s="7">
        <v>0</v>
      </c>
    </row>
    <row r="395" spans="1:3" ht="17.25" customHeight="1">
      <c r="A395" s="6">
        <v>103040150</v>
      </c>
      <c r="B395" s="4" t="s">
        <v>1019</v>
      </c>
      <c r="C395" s="7">
        <v>0</v>
      </c>
    </row>
    <row r="396" spans="1:3" ht="17.25" customHeight="1">
      <c r="A396" s="6">
        <v>1030402</v>
      </c>
      <c r="B396" s="15" t="s">
        <v>95</v>
      </c>
      <c r="C396" s="9">
        <f>SUM(C397:C399)</f>
        <v>0</v>
      </c>
    </row>
    <row r="397" spans="1:3" ht="17.25" customHeight="1">
      <c r="A397" s="6">
        <v>103040201</v>
      </c>
      <c r="B397" s="4" t="s">
        <v>1040</v>
      </c>
      <c r="C397" s="7">
        <v>0</v>
      </c>
    </row>
    <row r="398" spans="1:3" ht="17.25" customHeight="1">
      <c r="A398" s="6">
        <v>103040202</v>
      </c>
      <c r="B398" s="4" t="s">
        <v>581</v>
      </c>
      <c r="C398" s="7">
        <v>0</v>
      </c>
    </row>
    <row r="399" spans="1:3" ht="17.25" customHeight="1">
      <c r="A399" s="6">
        <v>103040250</v>
      </c>
      <c r="B399" s="4" t="s">
        <v>1013</v>
      </c>
      <c r="C399" s="7">
        <v>0</v>
      </c>
    </row>
    <row r="400" spans="1:3" ht="17.25" customHeight="1">
      <c r="A400" s="6">
        <v>1030403</v>
      </c>
      <c r="B400" s="15" t="s">
        <v>586</v>
      </c>
      <c r="C400" s="9">
        <f>SUM(C401:C403)</f>
        <v>0</v>
      </c>
    </row>
    <row r="401" spans="1:3" ht="17.25" customHeight="1">
      <c r="A401" s="6">
        <v>103040303</v>
      </c>
      <c r="B401" s="4" t="s">
        <v>126</v>
      </c>
      <c r="C401" s="7">
        <v>0</v>
      </c>
    </row>
    <row r="402" spans="1:3" ht="17.25" customHeight="1">
      <c r="A402" s="6">
        <v>103040305</v>
      </c>
      <c r="B402" s="4" t="s">
        <v>1078</v>
      </c>
      <c r="C402" s="7">
        <v>0</v>
      </c>
    </row>
    <row r="403" spans="1:3" ht="17.25" customHeight="1">
      <c r="A403" s="6">
        <v>103040350</v>
      </c>
      <c r="B403" s="4" t="s">
        <v>439</v>
      </c>
      <c r="C403" s="7">
        <v>0</v>
      </c>
    </row>
    <row r="404" spans="1:3" ht="17.25" customHeight="1">
      <c r="A404" s="6">
        <v>1030404</v>
      </c>
      <c r="B404" s="15" t="s">
        <v>1012</v>
      </c>
      <c r="C404" s="9">
        <f>SUM(C405:C409)</f>
        <v>0</v>
      </c>
    </row>
    <row r="405" spans="1:3" ht="17.25" customHeight="1">
      <c r="A405" s="6">
        <v>103040401</v>
      </c>
      <c r="B405" s="4" t="s">
        <v>184</v>
      </c>
      <c r="C405" s="7">
        <v>0</v>
      </c>
    </row>
    <row r="406" spans="1:3" ht="17.25" customHeight="1">
      <c r="A406" s="6">
        <v>103040402</v>
      </c>
      <c r="B406" s="4" t="s">
        <v>1097</v>
      </c>
      <c r="C406" s="7">
        <v>0</v>
      </c>
    </row>
    <row r="407" spans="1:3" ht="17.25" customHeight="1">
      <c r="A407" s="6">
        <v>103040403</v>
      </c>
      <c r="B407" s="4" t="s">
        <v>824</v>
      </c>
      <c r="C407" s="7">
        <v>0</v>
      </c>
    </row>
    <row r="408" spans="1:3" ht="17.25" customHeight="1">
      <c r="A408" s="6">
        <v>103040404</v>
      </c>
      <c r="B408" s="4" t="s">
        <v>275</v>
      </c>
      <c r="C408" s="7">
        <v>0</v>
      </c>
    </row>
    <row r="409" spans="1:3" ht="17.25" customHeight="1">
      <c r="A409" s="6">
        <v>103040450</v>
      </c>
      <c r="B409" s="4" t="s">
        <v>562</v>
      </c>
      <c r="C409" s="7">
        <v>0</v>
      </c>
    </row>
    <row r="410" spans="1:3" ht="17.25" customHeight="1">
      <c r="A410" s="6">
        <v>1030405</v>
      </c>
      <c r="B410" s="15" t="s">
        <v>1115</v>
      </c>
      <c r="C410" s="9">
        <f>SUM(C411:C412)</f>
        <v>0</v>
      </c>
    </row>
    <row r="411" spans="1:3" ht="17.25" customHeight="1">
      <c r="A411" s="6">
        <v>103040506</v>
      </c>
      <c r="B411" s="4" t="s">
        <v>594</v>
      </c>
      <c r="C411" s="7">
        <v>0</v>
      </c>
    </row>
    <row r="412" spans="1:3" ht="17.25" customHeight="1">
      <c r="A412" s="6">
        <v>103040550</v>
      </c>
      <c r="B412" s="4" t="s">
        <v>846</v>
      </c>
      <c r="C412" s="7">
        <v>0</v>
      </c>
    </row>
    <row r="413" spans="1:3" ht="17.25" customHeight="1">
      <c r="A413" s="6">
        <v>1030406</v>
      </c>
      <c r="B413" s="15" t="s">
        <v>1114</v>
      </c>
      <c r="C413" s="9">
        <f>SUM(C414:C415)</f>
        <v>0</v>
      </c>
    </row>
    <row r="414" spans="1:3" ht="17.25" customHeight="1">
      <c r="A414" s="6">
        <v>103040601</v>
      </c>
      <c r="B414" s="4" t="s">
        <v>1011</v>
      </c>
      <c r="C414" s="7">
        <v>0</v>
      </c>
    </row>
    <row r="415" spans="1:3" ht="17.25" customHeight="1">
      <c r="A415" s="6">
        <v>103040650</v>
      </c>
      <c r="B415" s="4" t="s">
        <v>11</v>
      </c>
      <c r="C415" s="7">
        <v>0</v>
      </c>
    </row>
    <row r="416" spans="1:3" ht="17.25" customHeight="1">
      <c r="A416" s="6">
        <v>1030407</v>
      </c>
      <c r="B416" s="15" t="s">
        <v>422</v>
      </c>
      <c r="C416" s="9">
        <f>SUM(C417:C419)</f>
        <v>0</v>
      </c>
    </row>
    <row r="417" spans="1:3" ht="17.25" customHeight="1">
      <c r="A417" s="6">
        <v>103040701</v>
      </c>
      <c r="B417" s="4" t="s">
        <v>1011</v>
      </c>
      <c r="C417" s="7">
        <v>0</v>
      </c>
    </row>
    <row r="418" spans="1:3" ht="17.25" customHeight="1">
      <c r="A418" s="6">
        <v>103040702</v>
      </c>
      <c r="B418" s="4" t="s">
        <v>173</v>
      </c>
      <c r="C418" s="7">
        <v>0</v>
      </c>
    </row>
    <row r="419" spans="1:3" ht="17.25" customHeight="1">
      <c r="A419" s="6">
        <v>103040750</v>
      </c>
      <c r="B419" s="4" t="s">
        <v>1057</v>
      </c>
      <c r="C419" s="7">
        <v>0</v>
      </c>
    </row>
    <row r="420" spans="1:3" ht="17.25" customHeight="1">
      <c r="A420" s="6">
        <v>1030408</v>
      </c>
      <c r="B420" s="15" t="s">
        <v>29</v>
      </c>
      <c r="C420" s="9">
        <f>C421</f>
        <v>0</v>
      </c>
    </row>
    <row r="421" spans="1:3" ht="17.25" customHeight="1">
      <c r="A421" s="6">
        <v>103040850</v>
      </c>
      <c r="B421" s="4" t="s">
        <v>993</v>
      </c>
      <c r="C421" s="7">
        <v>0</v>
      </c>
    </row>
    <row r="422" spans="1:3" ht="17.25" customHeight="1">
      <c r="A422" s="6">
        <v>1030409</v>
      </c>
      <c r="B422" s="15" t="s">
        <v>28</v>
      </c>
      <c r="C422" s="9">
        <f>SUM(C423:C424)</f>
        <v>0</v>
      </c>
    </row>
    <row r="423" spans="1:3" ht="17.25" customHeight="1">
      <c r="A423" s="6">
        <v>103040904</v>
      </c>
      <c r="B423" s="4" t="s">
        <v>969</v>
      </c>
      <c r="C423" s="7">
        <v>0</v>
      </c>
    </row>
    <row r="424" spans="1:3" ht="17.25" customHeight="1">
      <c r="A424" s="6">
        <v>103040950</v>
      </c>
      <c r="B424" s="4" t="s">
        <v>760</v>
      </c>
      <c r="C424" s="7">
        <v>0</v>
      </c>
    </row>
    <row r="425" spans="1:3" ht="17.25" customHeight="1">
      <c r="A425" s="6">
        <v>1030410</v>
      </c>
      <c r="B425" s="15" t="s">
        <v>912</v>
      </c>
      <c r="C425" s="9">
        <f>SUM(C426:C427)</f>
        <v>0</v>
      </c>
    </row>
    <row r="426" spans="1:3" ht="17.25" customHeight="1">
      <c r="A426" s="6">
        <v>103041001</v>
      </c>
      <c r="B426" s="4" t="s">
        <v>173</v>
      </c>
      <c r="C426" s="7">
        <v>0</v>
      </c>
    </row>
    <row r="427" spans="1:3" ht="17.25" customHeight="1">
      <c r="A427" s="6">
        <v>103041050</v>
      </c>
      <c r="B427" s="4" t="s">
        <v>323</v>
      </c>
      <c r="C427" s="7">
        <v>0</v>
      </c>
    </row>
    <row r="428" spans="1:3" ht="17.25" customHeight="1">
      <c r="A428" s="6">
        <v>1030411</v>
      </c>
      <c r="B428" s="15" t="s">
        <v>125</v>
      </c>
      <c r="C428" s="9">
        <f>SUM(C429:C430)</f>
        <v>0</v>
      </c>
    </row>
    <row r="429" spans="1:3" ht="17.25" customHeight="1">
      <c r="A429" s="6">
        <v>103041101</v>
      </c>
      <c r="B429" s="4" t="s">
        <v>1081</v>
      </c>
      <c r="C429" s="7">
        <v>0</v>
      </c>
    </row>
    <row r="430" spans="1:3" ht="17.25" customHeight="1">
      <c r="A430" s="6">
        <v>103041150</v>
      </c>
      <c r="B430" s="4" t="s">
        <v>1249</v>
      </c>
      <c r="C430" s="7">
        <v>0</v>
      </c>
    </row>
    <row r="431" spans="1:3" ht="17.25" customHeight="1">
      <c r="A431" s="6">
        <v>1030413</v>
      </c>
      <c r="B431" s="15" t="s">
        <v>392</v>
      </c>
      <c r="C431" s="9">
        <f>SUM(C432:C434)</f>
        <v>0</v>
      </c>
    </row>
    <row r="432" spans="1:3" ht="17.25" customHeight="1">
      <c r="A432" s="6">
        <v>103041301</v>
      </c>
      <c r="B432" s="4" t="s">
        <v>354</v>
      </c>
      <c r="C432" s="7">
        <v>0</v>
      </c>
    </row>
    <row r="433" spans="1:3" ht="17.25" customHeight="1">
      <c r="A433" s="6">
        <v>103041303</v>
      </c>
      <c r="B433" s="4" t="s">
        <v>172</v>
      </c>
      <c r="C433" s="7">
        <v>0</v>
      </c>
    </row>
    <row r="434" spans="1:3" ht="17.25" customHeight="1">
      <c r="A434" s="6">
        <v>103041350</v>
      </c>
      <c r="B434" s="4" t="s">
        <v>158</v>
      </c>
      <c r="C434" s="7">
        <v>0</v>
      </c>
    </row>
    <row r="435" spans="1:3" ht="17.25" customHeight="1">
      <c r="A435" s="6">
        <v>1030414</v>
      </c>
      <c r="B435" s="15" t="s">
        <v>1096</v>
      </c>
      <c r="C435" s="9">
        <f>SUM(C436:C437)</f>
        <v>0</v>
      </c>
    </row>
    <row r="436" spans="1:3" ht="17.25" customHeight="1">
      <c r="A436" s="6">
        <v>103041403</v>
      </c>
      <c r="B436" s="4" t="s">
        <v>811</v>
      </c>
      <c r="C436" s="7">
        <v>0</v>
      </c>
    </row>
    <row r="437" spans="1:3" ht="17.25" customHeight="1">
      <c r="A437" s="6">
        <v>103041450</v>
      </c>
      <c r="B437" s="4" t="s">
        <v>730</v>
      </c>
      <c r="C437" s="7">
        <v>0</v>
      </c>
    </row>
    <row r="438" spans="1:3" ht="17.25" customHeight="1">
      <c r="A438" s="6">
        <v>1030415</v>
      </c>
      <c r="B438" s="15" t="s">
        <v>815</v>
      </c>
      <c r="C438" s="9">
        <f>C439</f>
        <v>0</v>
      </c>
    </row>
    <row r="439" spans="1:3" ht="17.25" customHeight="1">
      <c r="A439" s="6">
        <v>103041550</v>
      </c>
      <c r="B439" s="4" t="s">
        <v>780</v>
      </c>
      <c r="C439" s="7">
        <v>0</v>
      </c>
    </row>
    <row r="440" spans="1:3" ht="17.25" customHeight="1">
      <c r="A440" s="6">
        <v>1030416</v>
      </c>
      <c r="B440" s="15" t="s">
        <v>171</v>
      </c>
      <c r="C440" s="9">
        <f>SUM(C441:C457)</f>
        <v>0</v>
      </c>
    </row>
    <row r="441" spans="1:3" ht="17.25" customHeight="1">
      <c r="A441" s="6">
        <v>103041601</v>
      </c>
      <c r="B441" s="4" t="s">
        <v>776</v>
      </c>
      <c r="C441" s="7">
        <v>0</v>
      </c>
    </row>
    <row r="442" spans="1:3" ht="17.25" customHeight="1">
      <c r="A442" s="6">
        <v>103041602</v>
      </c>
      <c r="B442" s="4" t="s">
        <v>302</v>
      </c>
      <c r="C442" s="7">
        <v>0</v>
      </c>
    </row>
    <row r="443" spans="1:3" ht="17.25" customHeight="1">
      <c r="A443" s="6">
        <v>103041603</v>
      </c>
      <c r="B443" s="4" t="s">
        <v>1135</v>
      </c>
      <c r="C443" s="7">
        <v>0</v>
      </c>
    </row>
    <row r="444" spans="1:3" ht="17.25" customHeight="1">
      <c r="A444" s="6">
        <v>103041604</v>
      </c>
      <c r="B444" s="4" t="s">
        <v>138</v>
      </c>
      <c r="C444" s="7">
        <v>0</v>
      </c>
    </row>
    <row r="445" spans="1:3" ht="17.25" customHeight="1">
      <c r="A445" s="6">
        <v>103041605</v>
      </c>
      <c r="B445" s="4" t="s">
        <v>620</v>
      </c>
      <c r="C445" s="7">
        <v>0</v>
      </c>
    </row>
    <row r="446" spans="1:3" ht="17.25" customHeight="1">
      <c r="A446" s="6">
        <v>103041606</v>
      </c>
      <c r="B446" s="4" t="s">
        <v>471</v>
      </c>
      <c r="C446" s="7">
        <v>0</v>
      </c>
    </row>
    <row r="447" spans="1:3" ht="17.25" customHeight="1">
      <c r="A447" s="6">
        <v>103041607</v>
      </c>
      <c r="B447" s="4" t="s">
        <v>137</v>
      </c>
      <c r="C447" s="7">
        <v>0</v>
      </c>
    </row>
    <row r="448" spans="1:3" ht="17.25" customHeight="1">
      <c r="A448" s="6">
        <v>103041608</v>
      </c>
      <c r="B448" s="4" t="s">
        <v>173</v>
      </c>
      <c r="C448" s="7">
        <v>0</v>
      </c>
    </row>
    <row r="449" spans="1:3" ht="17.25" customHeight="1">
      <c r="A449" s="6">
        <v>103041610</v>
      </c>
      <c r="B449" s="4" t="s">
        <v>114</v>
      </c>
      <c r="C449" s="7">
        <v>0</v>
      </c>
    </row>
    <row r="450" spans="1:3" ht="17.25" customHeight="1">
      <c r="A450" s="6">
        <v>103041612</v>
      </c>
      <c r="B450" s="4" t="s">
        <v>664</v>
      </c>
      <c r="C450" s="7">
        <v>0</v>
      </c>
    </row>
    <row r="451" spans="1:3" ht="17.25" customHeight="1">
      <c r="A451" s="6">
        <v>103041613</v>
      </c>
      <c r="B451" s="4" t="s">
        <v>814</v>
      </c>
      <c r="C451" s="7">
        <v>0</v>
      </c>
    </row>
    <row r="452" spans="1:3" ht="17.25" customHeight="1">
      <c r="A452" s="6">
        <v>103041614</v>
      </c>
      <c r="B452" s="4" t="s">
        <v>305</v>
      </c>
      <c r="C452" s="7">
        <v>0</v>
      </c>
    </row>
    <row r="453" spans="1:3" ht="17.25" customHeight="1">
      <c r="A453" s="6">
        <v>103041615</v>
      </c>
      <c r="B453" s="4" t="s">
        <v>45</v>
      </c>
      <c r="C453" s="7">
        <v>0</v>
      </c>
    </row>
    <row r="454" spans="1:3" ht="17.25" customHeight="1">
      <c r="A454" s="6">
        <v>103041616</v>
      </c>
      <c r="B454" s="4" t="s">
        <v>871</v>
      </c>
      <c r="C454" s="7">
        <v>0</v>
      </c>
    </row>
    <row r="455" spans="1:3" ht="17.25" customHeight="1">
      <c r="A455" s="6">
        <v>103041617</v>
      </c>
      <c r="B455" s="4" t="s">
        <v>1196</v>
      </c>
      <c r="C455" s="7">
        <v>0</v>
      </c>
    </row>
    <row r="456" spans="1:3" ht="17.25" customHeight="1">
      <c r="A456" s="6">
        <v>103041618</v>
      </c>
      <c r="B456" s="4" t="s">
        <v>1050</v>
      </c>
      <c r="C456" s="7">
        <v>0</v>
      </c>
    </row>
    <row r="457" spans="1:3" ht="17.25" customHeight="1">
      <c r="A457" s="6">
        <v>103041650</v>
      </c>
      <c r="B457" s="4" t="s">
        <v>663</v>
      </c>
      <c r="C457" s="7">
        <v>0</v>
      </c>
    </row>
    <row r="458" spans="1:3" ht="17.25" customHeight="1">
      <c r="A458" s="6">
        <v>1030417</v>
      </c>
      <c r="B458" s="15" t="s">
        <v>709</v>
      </c>
      <c r="C458" s="9">
        <f>SUM(C459:C461)</f>
        <v>0</v>
      </c>
    </row>
    <row r="459" spans="1:3" ht="17.25" customHeight="1">
      <c r="A459" s="6">
        <v>103041703</v>
      </c>
      <c r="B459" s="4" t="s">
        <v>741</v>
      </c>
      <c r="C459" s="7">
        <v>0</v>
      </c>
    </row>
    <row r="460" spans="1:3" ht="17.25" customHeight="1">
      <c r="A460" s="6">
        <v>103041704</v>
      </c>
      <c r="B460" s="4" t="s">
        <v>173</v>
      </c>
      <c r="C460" s="7">
        <v>0</v>
      </c>
    </row>
    <row r="461" spans="1:3" ht="17.25" customHeight="1">
      <c r="A461" s="6">
        <v>103041750</v>
      </c>
      <c r="B461" s="4" t="s">
        <v>638</v>
      </c>
      <c r="C461" s="7">
        <v>0</v>
      </c>
    </row>
    <row r="462" spans="1:3" ht="17.25" customHeight="1">
      <c r="A462" s="6">
        <v>1030418</v>
      </c>
      <c r="B462" s="15" t="s">
        <v>522</v>
      </c>
      <c r="C462" s="9">
        <f>C463</f>
        <v>0</v>
      </c>
    </row>
    <row r="463" spans="1:3" ht="17.25" customHeight="1">
      <c r="A463" s="6">
        <v>103041850</v>
      </c>
      <c r="B463" s="4" t="s">
        <v>154</v>
      </c>
      <c r="C463" s="7">
        <v>0</v>
      </c>
    </row>
    <row r="464" spans="1:3" ht="17.25" customHeight="1">
      <c r="A464" s="6">
        <v>1030419</v>
      </c>
      <c r="B464" s="15" t="s">
        <v>881</v>
      </c>
      <c r="C464" s="9">
        <f>C465</f>
        <v>0</v>
      </c>
    </row>
    <row r="465" spans="1:3" ht="17.25" customHeight="1">
      <c r="A465" s="6">
        <v>103041950</v>
      </c>
      <c r="B465" s="4" t="s">
        <v>552</v>
      </c>
      <c r="C465" s="7">
        <v>0</v>
      </c>
    </row>
    <row r="466" spans="1:3" ht="17.25" customHeight="1">
      <c r="A466" s="6">
        <v>1030420</v>
      </c>
      <c r="B466" s="15" t="s">
        <v>529</v>
      </c>
      <c r="C466" s="9">
        <f>C467</f>
        <v>0</v>
      </c>
    </row>
    <row r="467" spans="1:3" ht="17.25" customHeight="1">
      <c r="A467" s="6">
        <v>103042050</v>
      </c>
      <c r="B467" s="4" t="s">
        <v>58</v>
      </c>
      <c r="C467" s="7">
        <v>0</v>
      </c>
    </row>
    <row r="468" spans="1:3" ht="17.25" customHeight="1">
      <c r="A468" s="6">
        <v>1030422</v>
      </c>
      <c r="B468" s="15" t="s">
        <v>662</v>
      </c>
      <c r="C468" s="9">
        <f>C469</f>
        <v>0</v>
      </c>
    </row>
    <row r="469" spans="1:3" ht="17.25" customHeight="1">
      <c r="A469" s="6">
        <v>103042250</v>
      </c>
      <c r="B469" s="4" t="s">
        <v>984</v>
      </c>
      <c r="C469" s="7">
        <v>0</v>
      </c>
    </row>
    <row r="470" spans="1:3" ht="17.25" customHeight="1">
      <c r="A470" s="6">
        <v>1030423</v>
      </c>
      <c r="B470" s="15" t="s">
        <v>632</v>
      </c>
      <c r="C470" s="9">
        <f>SUM(C471:C472)</f>
        <v>0</v>
      </c>
    </row>
    <row r="471" spans="1:3" ht="17.25" customHeight="1">
      <c r="A471" s="6">
        <v>103042301</v>
      </c>
      <c r="B471" s="4" t="s">
        <v>206</v>
      </c>
      <c r="C471" s="7">
        <v>0</v>
      </c>
    </row>
    <row r="472" spans="1:3" ht="17.25" customHeight="1">
      <c r="A472" s="6">
        <v>103042350</v>
      </c>
      <c r="B472" s="4" t="s">
        <v>647</v>
      </c>
      <c r="C472" s="7">
        <v>0</v>
      </c>
    </row>
    <row r="473" spans="1:3" ht="17.25" customHeight="1">
      <c r="A473" s="6">
        <v>1030424</v>
      </c>
      <c r="B473" s="15" t="s">
        <v>631</v>
      </c>
      <c r="C473" s="9">
        <f>SUM(C474:C475)</f>
        <v>0</v>
      </c>
    </row>
    <row r="474" spans="1:3" ht="17.25" customHeight="1">
      <c r="A474" s="6">
        <v>103042401</v>
      </c>
      <c r="B474" s="4" t="s">
        <v>1131</v>
      </c>
      <c r="C474" s="7">
        <v>0</v>
      </c>
    </row>
    <row r="475" spans="1:3" ht="17.25" customHeight="1">
      <c r="A475" s="6">
        <v>103042450</v>
      </c>
      <c r="B475" s="4" t="s">
        <v>608</v>
      </c>
      <c r="C475" s="7">
        <v>0</v>
      </c>
    </row>
    <row r="476" spans="1:3" ht="17.25" customHeight="1">
      <c r="A476" s="6">
        <v>1030425</v>
      </c>
      <c r="B476" s="15" t="s">
        <v>931</v>
      </c>
      <c r="C476" s="9">
        <f>SUM(C477:C483)</f>
        <v>0</v>
      </c>
    </row>
    <row r="477" spans="1:3" ht="17.25" customHeight="1">
      <c r="A477" s="6">
        <v>103042502</v>
      </c>
      <c r="B477" s="4" t="s">
        <v>784</v>
      </c>
      <c r="C477" s="7">
        <v>0</v>
      </c>
    </row>
    <row r="478" spans="1:3" ht="17.25" customHeight="1">
      <c r="A478" s="6">
        <v>103042503</v>
      </c>
      <c r="B478" s="4" t="s">
        <v>482</v>
      </c>
      <c r="C478" s="7">
        <v>0</v>
      </c>
    </row>
    <row r="479" spans="1:3" ht="17.25" customHeight="1">
      <c r="A479" s="6">
        <v>103042504</v>
      </c>
      <c r="B479" s="4" t="s">
        <v>354</v>
      </c>
      <c r="C479" s="7">
        <v>0</v>
      </c>
    </row>
    <row r="480" spans="1:3" ht="17.25" customHeight="1">
      <c r="A480" s="6">
        <v>103042506</v>
      </c>
      <c r="B480" s="4" t="s">
        <v>1056</v>
      </c>
      <c r="C480" s="7">
        <v>0</v>
      </c>
    </row>
    <row r="481" spans="1:3" ht="17.25" customHeight="1">
      <c r="A481" s="6">
        <v>103042507</v>
      </c>
      <c r="B481" s="4" t="s">
        <v>677</v>
      </c>
      <c r="C481" s="7">
        <v>0</v>
      </c>
    </row>
    <row r="482" spans="1:3" ht="17.25" customHeight="1">
      <c r="A482" s="6">
        <v>103042508</v>
      </c>
      <c r="B482" s="4" t="s">
        <v>769</v>
      </c>
      <c r="C482" s="7">
        <v>0</v>
      </c>
    </row>
    <row r="483" spans="1:3" ht="17.25" customHeight="1">
      <c r="A483" s="6">
        <v>103042550</v>
      </c>
      <c r="B483" s="4" t="s">
        <v>862</v>
      </c>
      <c r="C483" s="7">
        <v>0</v>
      </c>
    </row>
    <row r="484" spans="1:3" ht="17.25" customHeight="1">
      <c r="A484" s="6">
        <v>1030426</v>
      </c>
      <c r="B484" s="15" t="s">
        <v>315</v>
      </c>
      <c r="C484" s="9">
        <f>C485</f>
        <v>0</v>
      </c>
    </row>
    <row r="485" spans="1:3" ht="17.25" customHeight="1">
      <c r="A485" s="6">
        <v>103042650</v>
      </c>
      <c r="B485" s="4" t="s">
        <v>598</v>
      </c>
      <c r="C485" s="7">
        <v>0</v>
      </c>
    </row>
    <row r="486" spans="1:3" ht="17.25" customHeight="1">
      <c r="A486" s="6">
        <v>1030427</v>
      </c>
      <c r="B486" s="15" t="s">
        <v>823</v>
      </c>
      <c r="C486" s="9">
        <f>SUM(C487:C491)</f>
        <v>0</v>
      </c>
    </row>
    <row r="487" spans="1:3" ht="17.25" customHeight="1">
      <c r="A487" s="6">
        <v>103042706</v>
      </c>
      <c r="B487" s="4" t="s">
        <v>885</v>
      </c>
      <c r="C487" s="7">
        <v>0</v>
      </c>
    </row>
    <row r="488" spans="1:3" ht="17.25" customHeight="1">
      <c r="A488" s="6">
        <v>103042707</v>
      </c>
      <c r="B488" s="4" t="s">
        <v>845</v>
      </c>
      <c r="C488" s="7">
        <v>0</v>
      </c>
    </row>
    <row r="489" spans="1:3" ht="17.25" customHeight="1">
      <c r="A489" s="6">
        <v>103042750</v>
      </c>
      <c r="B489" s="4" t="s">
        <v>1229</v>
      </c>
      <c r="C489" s="7">
        <v>0</v>
      </c>
    </row>
    <row r="490" spans="1:3" ht="17.25" customHeight="1">
      <c r="A490" s="6">
        <v>103042751</v>
      </c>
      <c r="B490" s="4" t="s">
        <v>1086</v>
      </c>
      <c r="C490" s="7">
        <v>0</v>
      </c>
    </row>
    <row r="491" spans="1:3" ht="17.25" customHeight="1">
      <c r="A491" s="6">
        <v>103042752</v>
      </c>
      <c r="B491" s="4" t="s">
        <v>1159</v>
      </c>
      <c r="C491" s="7">
        <v>0</v>
      </c>
    </row>
    <row r="492" spans="1:3" ht="17.25" customHeight="1">
      <c r="A492" s="6">
        <v>1030428</v>
      </c>
      <c r="B492" s="15" t="s">
        <v>906</v>
      </c>
      <c r="C492" s="9">
        <f>C493</f>
        <v>0</v>
      </c>
    </row>
    <row r="493" spans="1:3" ht="17.25" customHeight="1">
      <c r="A493" s="6">
        <v>103042850</v>
      </c>
      <c r="B493" s="4" t="s">
        <v>788</v>
      </c>
      <c r="C493" s="7">
        <v>0</v>
      </c>
    </row>
    <row r="494" spans="1:3" ht="17.25" customHeight="1">
      <c r="A494" s="6">
        <v>1030429</v>
      </c>
      <c r="B494" s="15" t="s">
        <v>54</v>
      </c>
      <c r="C494" s="9">
        <f>SUM(C495:C498)</f>
        <v>0</v>
      </c>
    </row>
    <row r="495" spans="1:3" ht="17.25" customHeight="1">
      <c r="A495" s="6">
        <v>103042906</v>
      </c>
      <c r="B495" s="4" t="s">
        <v>342</v>
      </c>
      <c r="C495" s="7">
        <v>0</v>
      </c>
    </row>
    <row r="496" spans="1:3" ht="17.25" customHeight="1">
      <c r="A496" s="6">
        <v>103042907</v>
      </c>
      <c r="B496" s="4" t="s">
        <v>961</v>
      </c>
      <c r="C496" s="7">
        <v>0</v>
      </c>
    </row>
    <row r="497" spans="1:3" ht="17.25" customHeight="1">
      <c r="A497" s="6">
        <v>103042908</v>
      </c>
      <c r="B497" s="4" t="s">
        <v>724</v>
      </c>
      <c r="C497" s="7">
        <v>0</v>
      </c>
    </row>
    <row r="498" spans="1:3" ht="17.25" customHeight="1">
      <c r="A498" s="6">
        <v>103042950</v>
      </c>
      <c r="B498" s="4" t="s">
        <v>1186</v>
      </c>
      <c r="C498" s="7">
        <v>0</v>
      </c>
    </row>
    <row r="499" spans="1:3" ht="17.25" customHeight="1">
      <c r="A499" s="6">
        <v>1030430</v>
      </c>
      <c r="B499" s="15" t="s">
        <v>2</v>
      </c>
      <c r="C499" s="9">
        <f>SUM(C500:C501)</f>
        <v>0</v>
      </c>
    </row>
    <row r="500" spans="1:3" ht="17.25" customHeight="1">
      <c r="A500" s="6">
        <v>103043003</v>
      </c>
      <c r="B500" s="4" t="s">
        <v>734</v>
      </c>
      <c r="C500" s="7">
        <v>0</v>
      </c>
    </row>
    <row r="501" spans="1:3" ht="17.25" customHeight="1">
      <c r="A501" s="6">
        <v>103043050</v>
      </c>
      <c r="B501" s="4" t="s">
        <v>221</v>
      </c>
      <c r="C501" s="7">
        <v>0</v>
      </c>
    </row>
    <row r="502" spans="1:3" ht="17.25" customHeight="1">
      <c r="A502" s="6">
        <v>1030431</v>
      </c>
      <c r="B502" s="15" t="s">
        <v>783</v>
      </c>
      <c r="C502" s="9">
        <f>SUM(C503:C504)</f>
        <v>0</v>
      </c>
    </row>
    <row r="503" spans="1:3" ht="17.25" customHeight="1">
      <c r="A503" s="6">
        <v>103043101</v>
      </c>
      <c r="B503" s="4" t="s">
        <v>1172</v>
      </c>
      <c r="C503" s="7">
        <v>0</v>
      </c>
    </row>
    <row r="504" spans="1:3" ht="17.25" customHeight="1">
      <c r="A504" s="6">
        <v>103043150</v>
      </c>
      <c r="B504" s="4" t="s">
        <v>150</v>
      </c>
      <c r="C504" s="7">
        <v>0</v>
      </c>
    </row>
    <row r="505" spans="1:3" ht="17.25" customHeight="1">
      <c r="A505" s="6">
        <v>1030432</v>
      </c>
      <c r="B505" s="15" t="s">
        <v>494</v>
      </c>
      <c r="C505" s="9">
        <f>SUM(C506:C511)</f>
        <v>7</v>
      </c>
    </row>
    <row r="506" spans="1:3" ht="17.25" customHeight="1">
      <c r="A506" s="6">
        <v>103043204</v>
      </c>
      <c r="B506" s="4" t="s">
        <v>619</v>
      </c>
      <c r="C506" s="7">
        <v>0</v>
      </c>
    </row>
    <row r="507" spans="1:3" ht="17.25" customHeight="1">
      <c r="A507" s="6">
        <v>103043205</v>
      </c>
      <c r="B507" s="4" t="s">
        <v>1165</v>
      </c>
      <c r="C507" s="7">
        <v>0</v>
      </c>
    </row>
    <row r="508" spans="1:3" ht="17.25" customHeight="1">
      <c r="A508" s="6">
        <v>103043208</v>
      </c>
      <c r="B508" s="4" t="s">
        <v>759</v>
      </c>
      <c r="C508" s="7">
        <v>0</v>
      </c>
    </row>
    <row r="509" spans="1:3" ht="17.25" customHeight="1">
      <c r="A509" s="6">
        <v>103043209</v>
      </c>
      <c r="B509" s="4" t="s">
        <v>220</v>
      </c>
      <c r="C509" s="7">
        <v>0</v>
      </c>
    </row>
    <row r="510" spans="1:3" ht="17.25" customHeight="1">
      <c r="A510" s="6">
        <v>103043211</v>
      </c>
      <c r="B510" s="4" t="s">
        <v>849</v>
      </c>
      <c r="C510" s="7">
        <v>6</v>
      </c>
    </row>
    <row r="511" spans="1:3" ht="17.25" customHeight="1">
      <c r="A511" s="6">
        <v>103043250</v>
      </c>
      <c r="B511" s="4" t="s">
        <v>992</v>
      </c>
      <c r="C511" s="7">
        <v>1</v>
      </c>
    </row>
    <row r="512" spans="1:3" ht="17.25" customHeight="1">
      <c r="A512" s="6">
        <v>1030433</v>
      </c>
      <c r="B512" s="15" t="s">
        <v>457</v>
      </c>
      <c r="C512" s="9">
        <f>SUM(C513:C519)</f>
        <v>867</v>
      </c>
    </row>
    <row r="513" spans="1:3" ht="17.25" customHeight="1">
      <c r="A513" s="6">
        <v>103043306</v>
      </c>
      <c r="B513" s="4" t="s">
        <v>476</v>
      </c>
      <c r="C513" s="7">
        <v>546</v>
      </c>
    </row>
    <row r="514" spans="1:3" ht="17.25" customHeight="1">
      <c r="A514" s="6">
        <v>103043307</v>
      </c>
      <c r="B514" s="4" t="s">
        <v>528</v>
      </c>
      <c r="C514" s="7">
        <v>0</v>
      </c>
    </row>
    <row r="515" spans="1:3" ht="17.25" customHeight="1">
      <c r="A515" s="6">
        <v>103043310</v>
      </c>
      <c r="B515" s="4" t="s">
        <v>173</v>
      </c>
      <c r="C515" s="7">
        <v>0</v>
      </c>
    </row>
    <row r="516" spans="1:3" ht="17.25" customHeight="1">
      <c r="A516" s="6">
        <v>103043311</v>
      </c>
      <c r="B516" s="4" t="s">
        <v>375</v>
      </c>
      <c r="C516" s="7">
        <v>0</v>
      </c>
    </row>
    <row r="517" spans="1:3" ht="17.25" customHeight="1">
      <c r="A517" s="6">
        <v>103043313</v>
      </c>
      <c r="B517" s="4" t="s">
        <v>764</v>
      </c>
      <c r="C517" s="7">
        <v>0</v>
      </c>
    </row>
    <row r="518" spans="1:3" ht="17.25" customHeight="1">
      <c r="A518" s="6">
        <v>103043314</v>
      </c>
      <c r="B518" s="4" t="s">
        <v>695</v>
      </c>
      <c r="C518" s="7">
        <v>0</v>
      </c>
    </row>
    <row r="519" spans="1:3" ht="17.25" customHeight="1">
      <c r="A519" s="6">
        <v>103043350</v>
      </c>
      <c r="B519" s="4" t="s">
        <v>347</v>
      </c>
      <c r="C519" s="7">
        <v>321</v>
      </c>
    </row>
    <row r="520" spans="1:3" ht="17.25" customHeight="1">
      <c r="A520" s="6">
        <v>1030434</v>
      </c>
      <c r="B520" s="15" t="s">
        <v>496</v>
      </c>
      <c r="C520" s="9">
        <f>SUM(C521:C524)</f>
        <v>0</v>
      </c>
    </row>
    <row r="521" spans="1:3" ht="17.25" customHeight="1">
      <c r="A521" s="6">
        <v>103043401</v>
      </c>
      <c r="B521" s="4" t="s">
        <v>421</v>
      </c>
      <c r="C521" s="7">
        <v>0</v>
      </c>
    </row>
    <row r="522" spans="1:3" ht="17.25" customHeight="1">
      <c r="A522" s="6">
        <v>103043402</v>
      </c>
      <c r="B522" s="4" t="s">
        <v>1022</v>
      </c>
      <c r="C522" s="7">
        <v>0</v>
      </c>
    </row>
    <row r="523" spans="1:3" ht="17.25" customHeight="1">
      <c r="A523" s="6">
        <v>103043403</v>
      </c>
      <c r="B523" s="4" t="s">
        <v>490</v>
      </c>
      <c r="C523" s="7">
        <v>0</v>
      </c>
    </row>
    <row r="524" spans="1:3" ht="17.25" customHeight="1">
      <c r="A524" s="6">
        <v>103043450</v>
      </c>
      <c r="B524" s="4" t="s">
        <v>481</v>
      </c>
      <c r="C524" s="7">
        <v>0</v>
      </c>
    </row>
    <row r="525" spans="1:3" ht="17.25" customHeight="1">
      <c r="A525" s="6">
        <v>1030435</v>
      </c>
      <c r="B525" s="15" t="s">
        <v>408</v>
      </c>
      <c r="C525" s="9">
        <f>SUM(C526:C533)</f>
        <v>0</v>
      </c>
    </row>
    <row r="526" spans="1:3" ht="17.25" customHeight="1">
      <c r="A526" s="6">
        <v>103043502</v>
      </c>
      <c r="B526" s="4" t="s">
        <v>132</v>
      </c>
      <c r="C526" s="7">
        <v>0</v>
      </c>
    </row>
    <row r="527" spans="1:3" ht="17.25" customHeight="1">
      <c r="A527" s="6">
        <v>103043503</v>
      </c>
      <c r="B527" s="4" t="s">
        <v>806</v>
      </c>
      <c r="C527" s="7">
        <v>0</v>
      </c>
    </row>
    <row r="528" spans="1:3" ht="17.25" customHeight="1">
      <c r="A528" s="6">
        <v>103043504</v>
      </c>
      <c r="B528" s="4" t="s">
        <v>157</v>
      </c>
      <c r="C528" s="7">
        <v>0</v>
      </c>
    </row>
    <row r="529" spans="1:3" ht="17.25" customHeight="1">
      <c r="A529" s="6">
        <v>103043505</v>
      </c>
      <c r="B529" s="4" t="s">
        <v>374</v>
      </c>
      <c r="C529" s="7">
        <v>0</v>
      </c>
    </row>
    <row r="530" spans="1:3" ht="17.25" customHeight="1">
      <c r="A530" s="6">
        <v>103043506</v>
      </c>
      <c r="B530" s="4" t="s">
        <v>173</v>
      </c>
      <c r="C530" s="7">
        <v>0</v>
      </c>
    </row>
    <row r="531" spans="1:3" ht="17.25" customHeight="1">
      <c r="A531" s="6">
        <v>103043507</v>
      </c>
      <c r="B531" s="4" t="s">
        <v>1091</v>
      </c>
      <c r="C531" s="7">
        <v>0</v>
      </c>
    </row>
    <row r="532" spans="1:3" ht="17.25" customHeight="1">
      <c r="A532" s="6">
        <v>103043508</v>
      </c>
      <c r="B532" s="4" t="s">
        <v>1154</v>
      </c>
      <c r="C532" s="7">
        <v>0</v>
      </c>
    </row>
    <row r="533" spans="1:3" ht="17.25" customHeight="1">
      <c r="A533" s="6">
        <v>103043550</v>
      </c>
      <c r="B533" s="4" t="s">
        <v>637</v>
      </c>
      <c r="C533" s="7">
        <v>0</v>
      </c>
    </row>
    <row r="534" spans="1:3" ht="17.25" customHeight="1">
      <c r="A534" s="6">
        <v>1030436</v>
      </c>
      <c r="B534" s="15" t="s">
        <v>805</v>
      </c>
      <c r="C534" s="9">
        <f>SUM(C535:C536)</f>
        <v>0</v>
      </c>
    </row>
    <row r="535" spans="1:3" ht="17.25" customHeight="1">
      <c r="A535" s="6">
        <v>103043604</v>
      </c>
      <c r="B535" s="4" t="s">
        <v>1248</v>
      </c>
      <c r="C535" s="7">
        <v>0</v>
      </c>
    </row>
    <row r="536" spans="1:3" ht="17.25" customHeight="1">
      <c r="A536" s="6">
        <v>103043650</v>
      </c>
      <c r="B536" s="4" t="s">
        <v>740</v>
      </c>
      <c r="C536" s="7">
        <v>0</v>
      </c>
    </row>
    <row r="537" spans="1:3" ht="17.25" customHeight="1">
      <c r="A537" s="6">
        <v>1030437</v>
      </c>
      <c r="B537" s="15" t="s">
        <v>1123</v>
      </c>
      <c r="C537" s="9">
        <f>SUM(C538:C540)</f>
        <v>0</v>
      </c>
    </row>
    <row r="538" spans="1:3" ht="17.25" customHeight="1">
      <c r="A538" s="6">
        <v>103043701</v>
      </c>
      <c r="B538" s="4" t="s">
        <v>936</v>
      </c>
      <c r="C538" s="7">
        <v>0</v>
      </c>
    </row>
    <row r="539" spans="1:3" ht="17.25" customHeight="1">
      <c r="A539" s="6">
        <v>103043702</v>
      </c>
      <c r="B539" s="4" t="s">
        <v>301</v>
      </c>
      <c r="C539" s="7">
        <v>0</v>
      </c>
    </row>
    <row r="540" spans="1:3" ht="17.25" customHeight="1">
      <c r="A540" s="6">
        <v>103043750</v>
      </c>
      <c r="B540" s="4" t="s">
        <v>1153</v>
      </c>
      <c r="C540" s="7">
        <v>0</v>
      </c>
    </row>
    <row r="541" spans="1:3" ht="17.25" customHeight="1">
      <c r="A541" s="6">
        <v>1030438</v>
      </c>
      <c r="B541" s="15" t="s">
        <v>205</v>
      </c>
      <c r="C541" s="9">
        <f>SUM(C542:C545)</f>
        <v>0</v>
      </c>
    </row>
    <row r="542" spans="1:3" ht="17.25" customHeight="1">
      <c r="A542" s="6">
        <v>103043801</v>
      </c>
      <c r="B542" s="4" t="s">
        <v>444</v>
      </c>
      <c r="C542" s="7">
        <v>0</v>
      </c>
    </row>
    <row r="543" spans="1:3" ht="17.25" customHeight="1">
      <c r="A543" s="6">
        <v>103043802</v>
      </c>
      <c r="B543" s="4" t="s">
        <v>314</v>
      </c>
      <c r="C543" s="7">
        <v>0</v>
      </c>
    </row>
    <row r="544" spans="1:3" ht="17.25" customHeight="1">
      <c r="A544" s="6">
        <v>103043803</v>
      </c>
      <c r="B544" s="4" t="s">
        <v>313</v>
      </c>
      <c r="C544" s="7">
        <v>0</v>
      </c>
    </row>
    <row r="545" spans="1:3" ht="17.25" customHeight="1">
      <c r="A545" s="6">
        <v>103043850</v>
      </c>
      <c r="B545" s="4" t="s">
        <v>1247</v>
      </c>
      <c r="C545" s="7">
        <v>0</v>
      </c>
    </row>
    <row r="546" spans="1:3" ht="17.25" customHeight="1">
      <c r="A546" s="6">
        <v>1030440</v>
      </c>
      <c r="B546" s="15" t="s">
        <v>407</v>
      </c>
      <c r="C546" s="9">
        <f>SUM(C547:C548)</f>
        <v>0</v>
      </c>
    </row>
    <row r="547" spans="1:3" ht="17.25" customHeight="1">
      <c r="A547" s="6">
        <v>103044001</v>
      </c>
      <c r="B547" s="4" t="s">
        <v>173</v>
      </c>
      <c r="C547" s="7">
        <v>0</v>
      </c>
    </row>
    <row r="548" spans="1:3" ht="17.25" customHeight="1">
      <c r="A548" s="6">
        <v>103044050</v>
      </c>
      <c r="B548" s="4" t="s">
        <v>214</v>
      </c>
      <c r="C548" s="7">
        <v>0</v>
      </c>
    </row>
    <row r="549" spans="1:3" ht="17.25" customHeight="1">
      <c r="A549" s="6">
        <v>1030442</v>
      </c>
      <c r="B549" s="15" t="s">
        <v>585</v>
      </c>
      <c r="C549" s="9">
        <f>SUM(C550:C560)</f>
        <v>0</v>
      </c>
    </row>
    <row r="550" spans="1:3" ht="17.25" customHeight="1">
      <c r="A550" s="6">
        <v>103044202</v>
      </c>
      <c r="B550" s="4" t="s">
        <v>1011</v>
      </c>
      <c r="C550" s="7">
        <v>0</v>
      </c>
    </row>
    <row r="551" spans="1:3" ht="17.25" customHeight="1">
      <c r="A551" s="6">
        <v>103044203</v>
      </c>
      <c r="B551" s="4" t="s">
        <v>173</v>
      </c>
      <c r="C551" s="7">
        <v>0</v>
      </c>
    </row>
    <row r="552" spans="1:3" ht="17.25" customHeight="1">
      <c r="A552" s="6">
        <v>103044205</v>
      </c>
      <c r="B552" s="4" t="s">
        <v>1018</v>
      </c>
      <c r="C552" s="7">
        <v>0</v>
      </c>
    </row>
    <row r="553" spans="1:3" ht="17.25" customHeight="1">
      <c r="A553" s="6">
        <v>103044206</v>
      </c>
      <c r="B553" s="4" t="s">
        <v>470</v>
      </c>
      <c r="C553" s="7">
        <v>0</v>
      </c>
    </row>
    <row r="554" spans="1:3" ht="17.25" customHeight="1">
      <c r="A554" s="6">
        <v>103044208</v>
      </c>
      <c r="B554" s="4" t="s">
        <v>960</v>
      </c>
      <c r="C554" s="7">
        <v>0</v>
      </c>
    </row>
    <row r="555" spans="1:3" ht="17.25" customHeight="1">
      <c r="A555" s="6">
        <v>103044209</v>
      </c>
      <c r="B555" s="4" t="s">
        <v>358</v>
      </c>
      <c r="C555" s="7">
        <v>0</v>
      </c>
    </row>
    <row r="556" spans="1:3" ht="17.25" customHeight="1">
      <c r="A556" s="6">
        <v>103044210</v>
      </c>
      <c r="B556" s="4" t="s">
        <v>503</v>
      </c>
      <c r="C556" s="7">
        <v>0</v>
      </c>
    </row>
    <row r="557" spans="1:3" ht="17.25" customHeight="1">
      <c r="A557" s="6">
        <v>103044218</v>
      </c>
      <c r="B557" s="4" t="s">
        <v>551</v>
      </c>
      <c r="C557" s="7">
        <v>0</v>
      </c>
    </row>
    <row r="558" spans="1:3" ht="17.25" customHeight="1">
      <c r="A558" s="6">
        <v>103044220</v>
      </c>
      <c r="B558" s="4" t="s">
        <v>804</v>
      </c>
      <c r="C558" s="13">
        <v>0</v>
      </c>
    </row>
    <row r="559" spans="1:3" ht="17.25" customHeight="1">
      <c r="A559" s="6">
        <v>103044221</v>
      </c>
      <c r="B559" s="4" t="s">
        <v>94</v>
      </c>
      <c r="C559" s="7">
        <v>0</v>
      </c>
    </row>
    <row r="560" spans="1:3" ht="17.25" customHeight="1">
      <c r="A560" s="6">
        <v>103044250</v>
      </c>
      <c r="B560" s="4" t="s">
        <v>911</v>
      </c>
      <c r="C560" s="7">
        <v>0</v>
      </c>
    </row>
    <row r="561" spans="1:3" ht="17.25" customHeight="1">
      <c r="A561" s="6">
        <v>1030443</v>
      </c>
      <c r="B561" s="15" t="s">
        <v>256</v>
      </c>
      <c r="C561" s="9">
        <f>SUM(C562:C566)</f>
        <v>0</v>
      </c>
    </row>
    <row r="562" spans="1:3" ht="17.25" customHeight="1">
      <c r="A562" s="6">
        <v>103044302</v>
      </c>
      <c r="B562" s="4" t="s">
        <v>566</v>
      </c>
      <c r="C562" s="7">
        <v>0</v>
      </c>
    </row>
    <row r="563" spans="1:3" ht="17.25" customHeight="1">
      <c r="A563" s="6">
        <v>103044306</v>
      </c>
      <c r="B563" s="4" t="s">
        <v>173</v>
      </c>
      <c r="C563" s="7">
        <v>0</v>
      </c>
    </row>
    <row r="564" spans="1:3" ht="17.25" customHeight="1">
      <c r="A564" s="6">
        <v>103044307</v>
      </c>
      <c r="B564" s="4" t="s">
        <v>884</v>
      </c>
      <c r="C564" s="7">
        <v>0</v>
      </c>
    </row>
    <row r="565" spans="1:3" ht="17.25" customHeight="1">
      <c r="A565" s="6">
        <v>103044308</v>
      </c>
      <c r="B565" s="4" t="s">
        <v>182</v>
      </c>
      <c r="C565" s="7">
        <v>0</v>
      </c>
    </row>
    <row r="566" spans="1:3" ht="17.25" customHeight="1">
      <c r="A566" s="6">
        <v>103044350</v>
      </c>
      <c r="B566" s="4" t="s">
        <v>93</v>
      </c>
      <c r="C566" s="7">
        <v>0</v>
      </c>
    </row>
    <row r="567" spans="1:3" ht="17.25" customHeight="1">
      <c r="A567" s="6">
        <v>1030444</v>
      </c>
      <c r="B567" s="15" t="s">
        <v>493</v>
      </c>
      <c r="C567" s="9">
        <f>SUM(C568:C593)</f>
        <v>0</v>
      </c>
    </row>
    <row r="568" spans="1:3" ht="17.25" customHeight="1">
      <c r="A568" s="6">
        <v>103044401</v>
      </c>
      <c r="B568" s="4" t="s">
        <v>947</v>
      </c>
      <c r="C568" s="7">
        <v>0</v>
      </c>
    </row>
    <row r="569" spans="1:3" ht="17.25" customHeight="1">
      <c r="A569" s="6">
        <v>103044405</v>
      </c>
      <c r="B569" s="4" t="s">
        <v>469</v>
      </c>
      <c r="C569" s="7">
        <v>0</v>
      </c>
    </row>
    <row r="570" spans="1:3" ht="17.25" customHeight="1">
      <c r="A570" s="6">
        <v>103044407</v>
      </c>
      <c r="B570" s="4" t="s">
        <v>468</v>
      </c>
      <c r="C570" s="7">
        <v>0</v>
      </c>
    </row>
    <row r="571" spans="1:3" ht="17.25" customHeight="1">
      <c r="A571" s="6">
        <v>103044410</v>
      </c>
      <c r="B571" s="4" t="s">
        <v>443</v>
      </c>
      <c r="C571" s="7">
        <v>0</v>
      </c>
    </row>
    <row r="572" spans="1:3" ht="17.25" customHeight="1">
      <c r="A572" s="6">
        <v>103044412</v>
      </c>
      <c r="B572" s="4" t="s">
        <v>328</v>
      </c>
      <c r="C572" s="7">
        <v>0</v>
      </c>
    </row>
    <row r="573" spans="1:3" ht="17.25" customHeight="1">
      <c r="A573" s="6">
        <v>103044414</v>
      </c>
      <c r="B573" s="4" t="s">
        <v>467</v>
      </c>
      <c r="C573" s="7">
        <v>0</v>
      </c>
    </row>
    <row r="574" spans="1:3" ht="17.25" customHeight="1">
      <c r="A574" s="6">
        <v>103044416</v>
      </c>
      <c r="B574" s="4" t="s">
        <v>492</v>
      </c>
      <c r="C574" s="7">
        <v>0</v>
      </c>
    </row>
    <row r="575" spans="1:3" ht="17.25" customHeight="1">
      <c r="A575" s="6">
        <v>103044418</v>
      </c>
      <c r="B575" s="4" t="s">
        <v>489</v>
      </c>
      <c r="C575" s="7">
        <v>0</v>
      </c>
    </row>
    <row r="576" spans="1:3" ht="17.25" customHeight="1">
      <c r="A576" s="6">
        <v>103044419</v>
      </c>
      <c r="B576" s="4" t="s">
        <v>40</v>
      </c>
      <c r="C576" s="7">
        <v>0</v>
      </c>
    </row>
    <row r="577" spans="1:3" ht="17.25" customHeight="1">
      <c r="A577" s="6">
        <v>103044420</v>
      </c>
      <c r="B577" s="4" t="s">
        <v>1201</v>
      </c>
      <c r="C577" s="7">
        <v>0</v>
      </c>
    </row>
    <row r="578" spans="1:3" ht="17.25" customHeight="1">
      <c r="A578" s="6">
        <v>103044421</v>
      </c>
      <c r="B578" s="4" t="s">
        <v>44</v>
      </c>
      <c r="C578" s="7">
        <v>0</v>
      </c>
    </row>
    <row r="579" spans="1:3" ht="17.25" customHeight="1">
      <c r="A579" s="6">
        <v>103044422</v>
      </c>
      <c r="B579" s="4" t="s">
        <v>831</v>
      </c>
      <c r="C579" s="7">
        <v>0</v>
      </c>
    </row>
    <row r="580" spans="1:3" ht="17.25" customHeight="1">
      <c r="A580" s="6">
        <v>103044423</v>
      </c>
      <c r="B580" s="4" t="s">
        <v>1095</v>
      </c>
      <c r="C580" s="7">
        <v>0</v>
      </c>
    </row>
    <row r="581" spans="1:3" ht="17.25" customHeight="1">
      <c r="A581" s="6">
        <v>103044424</v>
      </c>
      <c r="B581" s="4" t="s">
        <v>513</v>
      </c>
      <c r="C581" s="7">
        <v>0</v>
      </c>
    </row>
    <row r="582" spans="1:3" ht="17.25" customHeight="1">
      <c r="A582" s="6">
        <v>103044425</v>
      </c>
      <c r="B582" s="4" t="s">
        <v>981</v>
      </c>
      <c r="C582" s="7">
        <v>0</v>
      </c>
    </row>
    <row r="583" spans="1:3" ht="17.25" customHeight="1">
      <c r="A583" s="6">
        <v>103044426</v>
      </c>
      <c r="B583" s="4" t="s">
        <v>456</v>
      </c>
      <c r="C583" s="7">
        <v>0</v>
      </c>
    </row>
    <row r="584" spans="1:3" ht="17.25" customHeight="1">
      <c r="A584" s="6">
        <v>103044427</v>
      </c>
      <c r="B584" s="4" t="s">
        <v>1152</v>
      </c>
      <c r="C584" s="7">
        <v>0</v>
      </c>
    </row>
    <row r="585" spans="1:3" ht="17.25" customHeight="1">
      <c r="A585" s="6">
        <v>103044428</v>
      </c>
      <c r="B585" s="4" t="s">
        <v>694</v>
      </c>
      <c r="C585" s="7">
        <v>0</v>
      </c>
    </row>
    <row r="586" spans="1:3" ht="17.25" customHeight="1">
      <c r="A586" s="6">
        <v>103044430</v>
      </c>
      <c r="B586" s="4" t="s">
        <v>773</v>
      </c>
      <c r="C586" s="7">
        <v>0</v>
      </c>
    </row>
    <row r="587" spans="1:3" ht="17.25" customHeight="1">
      <c r="A587" s="6">
        <v>103044431</v>
      </c>
      <c r="B587" s="4" t="s">
        <v>733</v>
      </c>
      <c r="C587" s="7">
        <v>0</v>
      </c>
    </row>
    <row r="588" spans="1:3" ht="17.25" customHeight="1">
      <c r="A588" s="6">
        <v>103044432</v>
      </c>
      <c r="B588" s="4" t="s">
        <v>921</v>
      </c>
      <c r="C588" s="7">
        <v>0</v>
      </c>
    </row>
    <row r="589" spans="1:3" ht="17.25" customHeight="1">
      <c r="A589" s="6">
        <v>103044433</v>
      </c>
      <c r="B589" s="4" t="s">
        <v>521</v>
      </c>
      <c r="C589" s="7">
        <v>0</v>
      </c>
    </row>
    <row r="590" spans="1:3" ht="17.25" customHeight="1">
      <c r="A590" s="6">
        <v>103044434</v>
      </c>
      <c r="B590" s="4" t="s">
        <v>1017</v>
      </c>
      <c r="C590" s="7">
        <v>0</v>
      </c>
    </row>
    <row r="591" spans="1:3" ht="17.25" customHeight="1">
      <c r="A591" s="6">
        <v>103044435</v>
      </c>
      <c r="B591" s="4" t="s">
        <v>1105</v>
      </c>
      <c r="C591" s="7">
        <v>0</v>
      </c>
    </row>
    <row r="592" spans="1:3" ht="17.25" customHeight="1">
      <c r="A592" s="6">
        <v>103044436</v>
      </c>
      <c r="B592" s="4" t="s">
        <v>527</v>
      </c>
      <c r="C592" s="13">
        <v>0</v>
      </c>
    </row>
    <row r="593" spans="1:3" ht="17.25" customHeight="1">
      <c r="A593" s="6">
        <v>103044450</v>
      </c>
      <c r="B593" s="4" t="s">
        <v>681</v>
      </c>
      <c r="C593" s="7">
        <v>0</v>
      </c>
    </row>
    <row r="594" spans="1:3" ht="17.25" customHeight="1">
      <c r="A594" s="6">
        <v>1030445</v>
      </c>
      <c r="B594" s="15" t="s">
        <v>75</v>
      </c>
      <c r="C594" s="9">
        <f>SUM(C595:C596)</f>
        <v>0</v>
      </c>
    </row>
    <row r="595" spans="1:3" ht="17.25" customHeight="1">
      <c r="A595" s="6">
        <v>103044506</v>
      </c>
      <c r="B595" s="4" t="s">
        <v>947</v>
      </c>
      <c r="C595" s="7">
        <v>0</v>
      </c>
    </row>
    <row r="596" spans="1:3" ht="17.25" customHeight="1">
      <c r="A596" s="6">
        <v>103044550</v>
      </c>
      <c r="B596" s="4" t="s">
        <v>106</v>
      </c>
      <c r="C596" s="7">
        <v>0</v>
      </c>
    </row>
    <row r="597" spans="1:3" ht="17.25" customHeight="1">
      <c r="A597" s="6">
        <v>1030446</v>
      </c>
      <c r="B597" s="15" t="s">
        <v>808</v>
      </c>
      <c r="C597" s="9">
        <f>SUM(C598:C603)</f>
        <v>0</v>
      </c>
    </row>
    <row r="598" spans="1:3" ht="17.25" customHeight="1">
      <c r="A598" s="6">
        <v>103044601</v>
      </c>
      <c r="B598" s="4" t="s">
        <v>420</v>
      </c>
      <c r="C598" s="7">
        <v>0</v>
      </c>
    </row>
    <row r="599" spans="1:3" ht="17.25" customHeight="1">
      <c r="A599" s="6">
        <v>103044602</v>
      </c>
      <c r="B599" s="4" t="s">
        <v>1200</v>
      </c>
      <c r="C599" s="7">
        <v>0</v>
      </c>
    </row>
    <row r="600" spans="1:3" ht="17.25" customHeight="1">
      <c r="A600" s="6">
        <v>103044607</v>
      </c>
      <c r="B600" s="4" t="s">
        <v>234</v>
      </c>
      <c r="C600" s="7">
        <v>0</v>
      </c>
    </row>
    <row r="601" spans="1:3" ht="17.25" customHeight="1">
      <c r="A601" s="6">
        <v>103044608</v>
      </c>
      <c r="B601" s="4" t="s">
        <v>173</v>
      </c>
      <c r="C601" s="7">
        <v>0</v>
      </c>
    </row>
    <row r="602" spans="1:3" ht="17.25" customHeight="1">
      <c r="A602" s="6">
        <v>103044609</v>
      </c>
      <c r="B602" s="4" t="s">
        <v>787</v>
      </c>
      <c r="C602" s="13">
        <v>0</v>
      </c>
    </row>
    <row r="603" spans="1:3" ht="17.25" customHeight="1">
      <c r="A603" s="6">
        <v>103044650</v>
      </c>
      <c r="B603" s="4" t="s">
        <v>729</v>
      </c>
      <c r="C603" s="7">
        <v>0</v>
      </c>
    </row>
    <row r="604" spans="1:3" ht="17.25" customHeight="1">
      <c r="A604" s="6">
        <v>1030447</v>
      </c>
      <c r="B604" s="15" t="s">
        <v>618</v>
      </c>
      <c r="C604" s="9">
        <f>SUM(C605:C616)</f>
        <v>0</v>
      </c>
    </row>
    <row r="605" spans="1:3" ht="17.25" customHeight="1">
      <c r="A605" s="6">
        <v>103044706</v>
      </c>
      <c r="B605" s="4" t="s">
        <v>615</v>
      </c>
      <c r="C605" s="7">
        <v>0</v>
      </c>
    </row>
    <row r="606" spans="1:3" ht="17.25" customHeight="1">
      <c r="A606" s="6">
        <v>103044707</v>
      </c>
      <c r="B606" s="4" t="s">
        <v>757</v>
      </c>
      <c r="C606" s="7">
        <v>0</v>
      </c>
    </row>
    <row r="607" spans="1:3" ht="17.25" customHeight="1">
      <c r="A607" s="6">
        <v>103044708</v>
      </c>
      <c r="B607" s="4" t="s">
        <v>200</v>
      </c>
      <c r="C607" s="7">
        <v>0</v>
      </c>
    </row>
    <row r="608" spans="1:3" ht="17.25" customHeight="1">
      <c r="A608" s="6">
        <v>103044709</v>
      </c>
      <c r="B608" s="4" t="s">
        <v>1151</v>
      </c>
      <c r="C608" s="7">
        <v>0</v>
      </c>
    </row>
    <row r="609" spans="1:3" ht="17.25" customHeight="1">
      <c r="A609" s="6">
        <v>103044710</v>
      </c>
      <c r="B609" s="4" t="s">
        <v>1130</v>
      </c>
      <c r="C609" s="7">
        <v>0</v>
      </c>
    </row>
    <row r="610" spans="1:3" ht="17.25" customHeight="1">
      <c r="A610" s="6">
        <v>103044711</v>
      </c>
      <c r="B610" s="4" t="s">
        <v>1111</v>
      </c>
      <c r="C610" s="7">
        <v>0</v>
      </c>
    </row>
    <row r="611" spans="1:3" ht="17.25" customHeight="1">
      <c r="A611" s="6">
        <v>103044712</v>
      </c>
      <c r="B611" s="4" t="s">
        <v>782</v>
      </c>
      <c r="C611" s="7">
        <v>0</v>
      </c>
    </row>
    <row r="612" spans="1:3" ht="17.25" customHeight="1">
      <c r="A612" s="6">
        <v>103044713</v>
      </c>
      <c r="B612" s="4" t="s">
        <v>173</v>
      </c>
      <c r="C612" s="7">
        <v>0</v>
      </c>
    </row>
    <row r="613" spans="1:3" ht="17.25" customHeight="1">
      <c r="A613" s="6">
        <v>103044715</v>
      </c>
      <c r="B613" s="4" t="s">
        <v>898</v>
      </c>
      <c r="C613" s="7">
        <v>0</v>
      </c>
    </row>
    <row r="614" spans="1:3" ht="17.25" customHeight="1">
      <c r="A614" s="6">
        <v>103044730</v>
      </c>
      <c r="B614" s="4" t="s">
        <v>105</v>
      </c>
      <c r="C614" s="7">
        <v>0</v>
      </c>
    </row>
    <row r="615" spans="1:3" ht="17.25" customHeight="1">
      <c r="A615" s="6">
        <v>103044731</v>
      </c>
      <c r="B615" s="4" t="s">
        <v>353</v>
      </c>
      <c r="C615" s="7">
        <v>0</v>
      </c>
    </row>
    <row r="616" spans="1:3" ht="17.25" customHeight="1">
      <c r="A616" s="6">
        <v>103044750</v>
      </c>
      <c r="B616" s="4" t="s">
        <v>380</v>
      </c>
      <c r="C616" s="7">
        <v>0</v>
      </c>
    </row>
    <row r="617" spans="1:3" ht="17.25" customHeight="1">
      <c r="A617" s="6">
        <v>1030448</v>
      </c>
      <c r="B617" s="15" t="s">
        <v>550</v>
      </c>
      <c r="C617" s="9">
        <f>SUM(C618:C627)</f>
        <v>0</v>
      </c>
    </row>
    <row r="618" spans="1:3" ht="17.25" customHeight="1">
      <c r="A618" s="6">
        <v>103044801</v>
      </c>
      <c r="B618" s="4" t="s">
        <v>747</v>
      </c>
      <c r="C618" s="7">
        <v>0</v>
      </c>
    </row>
    <row r="619" spans="1:3" ht="17.25" customHeight="1">
      <c r="A619" s="6">
        <v>103044802</v>
      </c>
      <c r="B619" s="4" t="s">
        <v>451</v>
      </c>
      <c r="C619" s="7">
        <v>0</v>
      </c>
    </row>
    <row r="620" spans="1:3" ht="17.25" customHeight="1">
      <c r="A620" s="6">
        <v>103044803</v>
      </c>
      <c r="B620" s="4" t="s">
        <v>888</v>
      </c>
      <c r="C620" s="7">
        <v>0</v>
      </c>
    </row>
    <row r="621" spans="1:3" ht="17.25" customHeight="1">
      <c r="A621" s="6">
        <v>103044804</v>
      </c>
      <c r="B621" s="4" t="s">
        <v>274</v>
      </c>
      <c r="C621" s="7">
        <v>0</v>
      </c>
    </row>
    <row r="622" spans="1:3" ht="17.25" customHeight="1">
      <c r="A622" s="6">
        <v>103044805</v>
      </c>
      <c r="B622" s="4" t="s">
        <v>672</v>
      </c>
      <c r="C622" s="7">
        <v>0</v>
      </c>
    </row>
    <row r="623" spans="1:3" ht="17.25" customHeight="1">
      <c r="A623" s="6">
        <v>103044806</v>
      </c>
      <c r="B623" s="4" t="s">
        <v>728</v>
      </c>
      <c r="C623" s="7">
        <v>0</v>
      </c>
    </row>
    <row r="624" spans="1:3" ht="17.25" customHeight="1">
      <c r="A624" s="6">
        <v>103044807</v>
      </c>
      <c r="B624" s="4" t="s">
        <v>978</v>
      </c>
      <c r="C624" s="7">
        <v>0</v>
      </c>
    </row>
    <row r="625" spans="1:3" ht="17.25" customHeight="1">
      <c r="A625" s="6">
        <v>103044808</v>
      </c>
      <c r="B625" s="4" t="s">
        <v>21</v>
      </c>
      <c r="C625" s="7">
        <v>0</v>
      </c>
    </row>
    <row r="626" spans="1:3" ht="17.25" customHeight="1">
      <c r="A626" s="6">
        <v>103044809</v>
      </c>
      <c r="B626" s="4" t="s">
        <v>265</v>
      </c>
      <c r="C626" s="7">
        <v>0</v>
      </c>
    </row>
    <row r="627" spans="1:3" ht="17.25" customHeight="1">
      <c r="A627" s="6">
        <v>103044850</v>
      </c>
      <c r="B627" s="4" t="s">
        <v>1234</v>
      </c>
      <c r="C627" s="7">
        <v>0</v>
      </c>
    </row>
    <row r="628" spans="1:3" ht="17.25" customHeight="1">
      <c r="A628" s="6">
        <v>1030449</v>
      </c>
      <c r="B628" s="15" t="s">
        <v>526</v>
      </c>
      <c r="C628" s="9">
        <f>SUM(C629:C634)</f>
        <v>0</v>
      </c>
    </row>
    <row r="629" spans="1:3" ht="17.25" customHeight="1">
      <c r="A629" s="6">
        <v>103044901</v>
      </c>
      <c r="B629" s="4" t="s">
        <v>1228</v>
      </c>
      <c r="C629" s="7">
        <v>0</v>
      </c>
    </row>
    <row r="630" spans="1:3" ht="17.25" customHeight="1">
      <c r="A630" s="6">
        <v>103044902</v>
      </c>
      <c r="B630" s="4" t="s">
        <v>327</v>
      </c>
      <c r="C630" s="7">
        <v>0</v>
      </c>
    </row>
    <row r="631" spans="1:3" ht="17.25" customHeight="1">
      <c r="A631" s="6">
        <v>103044905</v>
      </c>
      <c r="B631" s="4" t="s">
        <v>769</v>
      </c>
      <c r="C631" s="7">
        <v>0</v>
      </c>
    </row>
    <row r="632" spans="1:3" ht="17.25" customHeight="1">
      <c r="A632" s="6">
        <v>103044907</v>
      </c>
      <c r="B632" s="4" t="s">
        <v>677</v>
      </c>
      <c r="C632" s="7">
        <v>0</v>
      </c>
    </row>
    <row r="633" spans="1:3" ht="17.25" customHeight="1">
      <c r="A633" s="6">
        <v>103044908</v>
      </c>
      <c r="B633" s="4" t="s">
        <v>1064</v>
      </c>
      <c r="C633" s="7">
        <v>0</v>
      </c>
    </row>
    <row r="634" spans="1:3" ht="17.25" customHeight="1">
      <c r="A634" s="6">
        <v>103044950</v>
      </c>
      <c r="B634" s="4" t="s">
        <v>449</v>
      </c>
      <c r="C634" s="7">
        <v>0</v>
      </c>
    </row>
    <row r="635" spans="1:3" ht="17.25" customHeight="1">
      <c r="A635" s="6">
        <v>1030450</v>
      </c>
      <c r="B635" s="15" t="s">
        <v>583</v>
      </c>
      <c r="C635" s="9">
        <f>SUM(C636:C638)</f>
        <v>0</v>
      </c>
    </row>
    <row r="636" spans="1:3" ht="17.25" customHeight="1">
      <c r="A636" s="6">
        <v>103045002</v>
      </c>
      <c r="B636" s="4" t="s">
        <v>341</v>
      </c>
      <c r="C636" s="7">
        <v>0</v>
      </c>
    </row>
    <row r="637" spans="1:3" ht="17.25" customHeight="1">
      <c r="A637" s="6">
        <v>103045004</v>
      </c>
      <c r="B637" s="4" t="s">
        <v>1171</v>
      </c>
      <c r="C637" s="7">
        <v>0</v>
      </c>
    </row>
    <row r="638" spans="1:3" ht="17.25" customHeight="1">
      <c r="A638" s="6">
        <v>103045050</v>
      </c>
      <c r="B638" s="4" t="s">
        <v>983</v>
      </c>
      <c r="C638" s="7">
        <v>0</v>
      </c>
    </row>
    <row r="639" spans="1:3" ht="17.25" customHeight="1">
      <c r="A639" s="6">
        <v>1030451</v>
      </c>
      <c r="B639" s="15" t="s">
        <v>894</v>
      </c>
      <c r="C639" s="9">
        <f>SUM(C640:C643)</f>
        <v>0</v>
      </c>
    </row>
    <row r="640" spans="1:3" ht="17.25" customHeight="1">
      <c r="A640" s="6">
        <v>103045101</v>
      </c>
      <c r="B640" s="4" t="s">
        <v>614</v>
      </c>
      <c r="C640" s="7">
        <v>0</v>
      </c>
    </row>
    <row r="641" spans="1:3" ht="17.25" customHeight="1">
      <c r="A641" s="6">
        <v>103045102</v>
      </c>
      <c r="B641" s="4" t="s">
        <v>39</v>
      </c>
      <c r="C641" s="7">
        <v>0</v>
      </c>
    </row>
    <row r="642" spans="1:3" ht="17.25" customHeight="1">
      <c r="A642" s="6">
        <v>103045103</v>
      </c>
      <c r="B642" s="4" t="s">
        <v>1002</v>
      </c>
      <c r="C642" s="7">
        <v>0</v>
      </c>
    </row>
    <row r="643" spans="1:3" ht="17.25" customHeight="1">
      <c r="A643" s="6">
        <v>103045150</v>
      </c>
      <c r="B643" s="4" t="s">
        <v>781</v>
      </c>
      <c r="C643" s="7">
        <v>0</v>
      </c>
    </row>
    <row r="644" spans="1:3" ht="17.25" customHeight="1">
      <c r="A644" s="6">
        <v>1030452</v>
      </c>
      <c r="B644" s="15" t="s">
        <v>286</v>
      </c>
      <c r="C644" s="9">
        <f>SUM(C645:C647)</f>
        <v>0</v>
      </c>
    </row>
    <row r="645" spans="1:3" ht="17.25" customHeight="1">
      <c r="A645" s="6">
        <v>103045201</v>
      </c>
      <c r="B645" s="4" t="s">
        <v>322</v>
      </c>
      <c r="C645" s="7">
        <v>0</v>
      </c>
    </row>
    <row r="646" spans="1:3" ht="17.25" customHeight="1">
      <c r="A646" s="6">
        <v>103045202</v>
      </c>
      <c r="B646" s="4" t="s">
        <v>920</v>
      </c>
      <c r="C646" s="7">
        <v>0</v>
      </c>
    </row>
    <row r="647" spans="1:3" ht="17.25" customHeight="1">
      <c r="A647" s="6">
        <v>103045250</v>
      </c>
      <c r="B647" s="4" t="s">
        <v>1170</v>
      </c>
      <c r="C647" s="7">
        <v>0</v>
      </c>
    </row>
    <row r="648" spans="1:3" ht="17.25" customHeight="1">
      <c r="A648" s="6">
        <v>1030453</v>
      </c>
      <c r="B648" s="15" t="s">
        <v>38</v>
      </c>
      <c r="C648" s="9">
        <f>SUM(C649:C651)</f>
        <v>0</v>
      </c>
    </row>
    <row r="649" spans="1:3" ht="17.25" customHeight="1">
      <c r="A649" s="6">
        <v>103045301</v>
      </c>
      <c r="B649" s="4" t="s">
        <v>181</v>
      </c>
      <c r="C649" s="7">
        <v>0</v>
      </c>
    </row>
    <row r="650" spans="1:3" ht="17.25" customHeight="1">
      <c r="A650" s="6">
        <v>103045302</v>
      </c>
      <c r="B650" s="4" t="s">
        <v>173</v>
      </c>
      <c r="C650" s="7">
        <v>0</v>
      </c>
    </row>
    <row r="651" spans="1:3" ht="17.25" customHeight="1">
      <c r="A651" s="6">
        <v>103045350</v>
      </c>
      <c r="B651" s="4" t="s">
        <v>822</v>
      </c>
      <c r="C651" s="7">
        <v>0</v>
      </c>
    </row>
    <row r="652" spans="1:3" ht="17.25" customHeight="1">
      <c r="A652" s="6">
        <v>1030454</v>
      </c>
      <c r="B652" s="15" t="s">
        <v>580</v>
      </c>
      <c r="C652" s="9">
        <f>C653</f>
        <v>0</v>
      </c>
    </row>
    <row r="653" spans="1:3" ht="17.25" customHeight="1">
      <c r="A653" s="6">
        <v>103045450</v>
      </c>
      <c r="B653" s="4" t="s">
        <v>655</v>
      </c>
      <c r="C653" s="7">
        <v>0</v>
      </c>
    </row>
    <row r="654" spans="1:3" ht="17.25" customHeight="1">
      <c r="A654" s="6">
        <v>1030455</v>
      </c>
      <c r="B654" s="15" t="s">
        <v>401</v>
      </c>
      <c r="C654" s="9">
        <f>SUM(C655:C656)</f>
        <v>0</v>
      </c>
    </row>
    <row r="655" spans="1:3" ht="17.25" customHeight="1">
      <c r="A655" s="6">
        <v>103045501</v>
      </c>
      <c r="B655" s="4" t="s">
        <v>1005</v>
      </c>
      <c r="C655" s="7">
        <v>0</v>
      </c>
    </row>
    <row r="656" spans="1:3" ht="17.25" customHeight="1">
      <c r="A656" s="6">
        <v>103045550</v>
      </c>
      <c r="B656" s="4" t="s">
        <v>1029</v>
      </c>
      <c r="C656" s="7">
        <v>0</v>
      </c>
    </row>
    <row r="657" spans="1:3" ht="17.25" customHeight="1">
      <c r="A657" s="6">
        <v>1030456</v>
      </c>
      <c r="B657" s="15" t="s">
        <v>92</v>
      </c>
      <c r="C657" s="9">
        <f>C658</f>
        <v>0</v>
      </c>
    </row>
    <row r="658" spans="1:3" ht="17.25" customHeight="1">
      <c r="A658" s="6">
        <v>103045650</v>
      </c>
      <c r="B658" s="4" t="s">
        <v>204</v>
      </c>
      <c r="C658" s="7">
        <v>0</v>
      </c>
    </row>
    <row r="659" spans="1:3" ht="17.25" customHeight="1">
      <c r="A659" s="6">
        <v>1030457</v>
      </c>
      <c r="B659" s="15" t="s">
        <v>255</v>
      </c>
      <c r="C659" s="9">
        <f>C660</f>
        <v>0</v>
      </c>
    </row>
    <row r="660" spans="1:3" ht="17.25" customHeight="1">
      <c r="A660" s="6">
        <v>103045750</v>
      </c>
      <c r="B660" s="4" t="s">
        <v>1039</v>
      </c>
      <c r="C660" s="7">
        <v>0</v>
      </c>
    </row>
    <row r="661" spans="1:3" ht="17.25" customHeight="1">
      <c r="A661" s="6">
        <v>1030458</v>
      </c>
      <c r="B661" s="15" t="s">
        <v>145</v>
      </c>
      <c r="C661" s="9">
        <f>SUM(C662:C665)</f>
        <v>0</v>
      </c>
    </row>
    <row r="662" spans="1:3" ht="17.25" customHeight="1">
      <c r="A662" s="6">
        <v>103045801</v>
      </c>
      <c r="B662" s="4" t="s">
        <v>1056</v>
      </c>
      <c r="C662" s="7">
        <v>0</v>
      </c>
    </row>
    <row r="663" spans="1:3" ht="17.25" customHeight="1">
      <c r="A663" s="6">
        <v>103045802</v>
      </c>
      <c r="B663" s="4" t="s">
        <v>677</v>
      </c>
      <c r="C663" s="7">
        <v>0</v>
      </c>
    </row>
    <row r="664" spans="1:3" ht="17.25" customHeight="1">
      <c r="A664" s="6">
        <v>103045803</v>
      </c>
      <c r="B664" s="4" t="s">
        <v>170</v>
      </c>
      <c r="C664" s="7">
        <v>0</v>
      </c>
    </row>
    <row r="665" spans="1:3" ht="17.25" customHeight="1">
      <c r="A665" s="6">
        <v>103045850</v>
      </c>
      <c r="B665" s="4" t="s">
        <v>474</v>
      </c>
      <c r="C665" s="7">
        <v>0</v>
      </c>
    </row>
    <row r="666" spans="1:3" ht="17.25" customHeight="1">
      <c r="A666" s="6">
        <v>1030459</v>
      </c>
      <c r="B666" s="15" t="s">
        <v>1185</v>
      </c>
      <c r="C666" s="9">
        <f>SUM(C667:C668)</f>
        <v>0</v>
      </c>
    </row>
    <row r="667" spans="1:3" ht="17.25" customHeight="1">
      <c r="A667" s="6">
        <v>103045901</v>
      </c>
      <c r="B667" s="4" t="s">
        <v>1182</v>
      </c>
      <c r="C667" s="7">
        <v>0</v>
      </c>
    </row>
    <row r="668" spans="1:3" ht="17.25" customHeight="1">
      <c r="A668" s="6">
        <v>103045950</v>
      </c>
      <c r="B668" s="4" t="s">
        <v>951</v>
      </c>
      <c r="C668" s="7">
        <v>0</v>
      </c>
    </row>
    <row r="669" spans="1:3" ht="17.25" customHeight="1">
      <c r="A669" s="6">
        <v>1030460</v>
      </c>
      <c r="B669" s="15" t="s">
        <v>123</v>
      </c>
      <c r="C669" s="9">
        <f>C670</f>
        <v>0</v>
      </c>
    </row>
    <row r="670" spans="1:3" ht="17.25" customHeight="1">
      <c r="A670" s="6">
        <v>103046050</v>
      </c>
      <c r="B670" s="4" t="s">
        <v>225</v>
      </c>
      <c r="C670" s="7">
        <v>0</v>
      </c>
    </row>
    <row r="671" spans="1:3" ht="17.25" customHeight="1">
      <c r="A671" s="6">
        <v>1030461</v>
      </c>
      <c r="B671" s="15" t="s">
        <v>188</v>
      </c>
      <c r="C671" s="9">
        <f>SUM(C672:C673)</f>
        <v>0</v>
      </c>
    </row>
    <row r="672" spans="1:3" ht="17.25" customHeight="1">
      <c r="A672" s="6">
        <v>103046101</v>
      </c>
      <c r="B672" s="4" t="s">
        <v>173</v>
      </c>
      <c r="C672" s="7">
        <v>0</v>
      </c>
    </row>
    <row r="673" spans="1:3" ht="17.25" customHeight="1">
      <c r="A673" s="6">
        <v>103046150</v>
      </c>
      <c r="B673" s="4" t="s">
        <v>950</v>
      </c>
      <c r="C673" s="7">
        <v>0</v>
      </c>
    </row>
    <row r="674" spans="1:3" ht="17.25" customHeight="1">
      <c r="A674" s="6">
        <v>1030499</v>
      </c>
      <c r="B674" s="15" t="s">
        <v>100</v>
      </c>
      <c r="C674" s="9">
        <f>C675</f>
        <v>0</v>
      </c>
    </row>
    <row r="675" spans="1:3" ht="17.25" customHeight="1">
      <c r="A675" s="6">
        <v>103049950</v>
      </c>
      <c r="B675" s="4" t="s">
        <v>80</v>
      </c>
      <c r="C675" s="7">
        <v>0</v>
      </c>
    </row>
    <row r="676" spans="1:3" ht="17.25" customHeight="1">
      <c r="A676" s="6">
        <v>10305</v>
      </c>
      <c r="B676" s="15" t="s">
        <v>280</v>
      </c>
      <c r="C676" s="9">
        <f>SUM(C677,C701,C707:C708)</f>
        <v>599</v>
      </c>
    </row>
    <row r="677" spans="1:3" ht="17.25" customHeight="1">
      <c r="A677" s="6">
        <v>1030501</v>
      </c>
      <c r="B677" s="15" t="s">
        <v>346</v>
      </c>
      <c r="C677" s="9">
        <f>SUM(C678:C700)</f>
        <v>599</v>
      </c>
    </row>
    <row r="678" spans="1:3" ht="17.25" customHeight="1">
      <c r="A678" s="6">
        <v>103050101</v>
      </c>
      <c r="B678" s="4" t="s">
        <v>1246</v>
      </c>
      <c r="C678" s="13">
        <v>52</v>
      </c>
    </row>
    <row r="679" spans="1:3" ht="17.25" customHeight="1">
      <c r="A679" s="6">
        <v>103050102</v>
      </c>
      <c r="B679" s="4" t="s">
        <v>219</v>
      </c>
      <c r="C679" s="13">
        <v>0</v>
      </c>
    </row>
    <row r="680" spans="1:3" ht="17.25" customHeight="1">
      <c r="A680" s="6">
        <v>103050103</v>
      </c>
      <c r="B680" s="4" t="s">
        <v>18</v>
      </c>
      <c r="C680" s="13">
        <v>0</v>
      </c>
    </row>
    <row r="681" spans="1:3" ht="17.25" customHeight="1">
      <c r="A681" s="6">
        <v>103050104</v>
      </c>
      <c r="B681" s="4" t="s">
        <v>131</v>
      </c>
      <c r="C681" s="13">
        <v>0</v>
      </c>
    </row>
    <row r="682" spans="1:3" ht="17.25" customHeight="1">
      <c r="A682" s="6">
        <v>103050105</v>
      </c>
      <c r="B682" s="4" t="s">
        <v>85</v>
      </c>
      <c r="C682" s="7">
        <v>0</v>
      </c>
    </row>
    <row r="683" spans="1:3" ht="17.25" customHeight="1">
      <c r="A683" s="6">
        <v>103050106</v>
      </c>
      <c r="B683" s="4" t="s">
        <v>930</v>
      </c>
      <c r="C683" s="13">
        <v>0</v>
      </c>
    </row>
    <row r="684" spans="1:3" ht="17.25" customHeight="1">
      <c r="A684" s="6">
        <v>103050107</v>
      </c>
      <c r="B684" s="4" t="s">
        <v>684</v>
      </c>
      <c r="C684" s="13">
        <v>23</v>
      </c>
    </row>
    <row r="685" spans="1:3" ht="17.25" customHeight="1">
      <c r="A685" s="6">
        <v>103050108</v>
      </c>
      <c r="B685" s="4" t="s">
        <v>652</v>
      </c>
      <c r="C685" s="13">
        <v>0</v>
      </c>
    </row>
    <row r="686" spans="1:3" ht="17.25" customHeight="1">
      <c r="A686" s="6">
        <v>103050109</v>
      </c>
      <c r="B686" s="4" t="s">
        <v>723</v>
      </c>
      <c r="C686" s="13">
        <v>0</v>
      </c>
    </row>
    <row r="687" spans="1:3" ht="17.25" customHeight="1">
      <c r="A687" s="6">
        <v>103050110</v>
      </c>
      <c r="B687" s="4" t="s">
        <v>1227</v>
      </c>
      <c r="C687" s="13">
        <v>0</v>
      </c>
    </row>
    <row r="688" spans="1:3" ht="17.25" customHeight="1">
      <c r="A688" s="6">
        <v>103050111</v>
      </c>
      <c r="B688" s="4" t="s">
        <v>1138</v>
      </c>
      <c r="C688" s="13">
        <v>0</v>
      </c>
    </row>
    <row r="689" spans="1:3" ht="17.25" customHeight="1">
      <c r="A689" s="6">
        <v>103050112</v>
      </c>
      <c r="B689" s="4" t="s">
        <v>326</v>
      </c>
      <c r="C689" s="13">
        <v>0</v>
      </c>
    </row>
    <row r="690" spans="1:3" ht="17.25" customHeight="1">
      <c r="A690" s="6">
        <v>103050113</v>
      </c>
      <c r="B690" s="4" t="s">
        <v>821</v>
      </c>
      <c r="C690" s="13">
        <v>0</v>
      </c>
    </row>
    <row r="691" spans="1:3" ht="17.25" customHeight="1">
      <c r="A691" s="6">
        <v>103050114</v>
      </c>
      <c r="B691" s="4" t="s">
        <v>241</v>
      </c>
      <c r="C691" s="13">
        <v>0</v>
      </c>
    </row>
    <row r="692" spans="1:3" ht="17.25" customHeight="1">
      <c r="A692" s="6">
        <v>103050115</v>
      </c>
      <c r="B692" s="4" t="s">
        <v>473</v>
      </c>
      <c r="C692" s="13">
        <v>0</v>
      </c>
    </row>
    <row r="693" spans="1:3" ht="17.25" customHeight="1">
      <c r="A693" s="6">
        <v>103050116</v>
      </c>
      <c r="B693" s="4" t="s">
        <v>1049</v>
      </c>
      <c r="C693" s="13">
        <v>0</v>
      </c>
    </row>
    <row r="694" spans="1:3" ht="17.25" customHeight="1">
      <c r="A694" s="6">
        <v>103050117</v>
      </c>
      <c r="B694" s="4" t="s">
        <v>429</v>
      </c>
      <c r="C694" s="7">
        <v>0</v>
      </c>
    </row>
    <row r="695" spans="1:3" ht="17.25" customHeight="1">
      <c r="A695" s="6">
        <v>103050118</v>
      </c>
      <c r="B695" s="4" t="s">
        <v>1090</v>
      </c>
      <c r="C695" s="7">
        <v>0</v>
      </c>
    </row>
    <row r="696" spans="1:3" ht="17.25" customHeight="1">
      <c r="A696" s="6">
        <v>103050119</v>
      </c>
      <c r="B696" s="4" t="s">
        <v>1226</v>
      </c>
      <c r="C696" s="7">
        <v>0</v>
      </c>
    </row>
    <row r="697" spans="1:3" ht="17.25" customHeight="1">
      <c r="A697" s="6">
        <v>103050120</v>
      </c>
      <c r="B697" s="4" t="s">
        <v>676</v>
      </c>
      <c r="C697" s="7">
        <v>0</v>
      </c>
    </row>
    <row r="698" spans="1:3" ht="17.25" customHeight="1">
      <c r="A698" s="6">
        <v>103050121</v>
      </c>
      <c r="B698" s="4" t="s">
        <v>312</v>
      </c>
      <c r="C698" s="7">
        <v>0</v>
      </c>
    </row>
    <row r="699" spans="1:3" ht="17.25" customHeight="1">
      <c r="A699" s="6">
        <v>103050122</v>
      </c>
      <c r="B699" s="4" t="s">
        <v>419</v>
      </c>
      <c r="C699" s="13">
        <v>0</v>
      </c>
    </row>
    <row r="700" spans="1:3" ht="17.25" customHeight="1">
      <c r="A700" s="6">
        <v>103050199</v>
      </c>
      <c r="B700" s="4" t="s">
        <v>626</v>
      </c>
      <c r="C700" s="7">
        <v>524</v>
      </c>
    </row>
    <row r="701" spans="1:3" ht="17.25" customHeight="1">
      <c r="A701" s="6">
        <v>1030502</v>
      </c>
      <c r="B701" s="15" t="s">
        <v>254</v>
      </c>
      <c r="C701" s="9">
        <f>SUM(C702:C706)</f>
        <v>0</v>
      </c>
    </row>
    <row r="702" spans="1:3" ht="17.25" customHeight="1">
      <c r="A702" s="6">
        <v>103050201</v>
      </c>
      <c r="B702" s="4" t="s">
        <v>844</v>
      </c>
      <c r="C702" s="7">
        <v>0</v>
      </c>
    </row>
    <row r="703" spans="1:3" ht="17.25" customHeight="1">
      <c r="A703" s="6">
        <v>103050202</v>
      </c>
      <c r="B703" s="4" t="s">
        <v>1219</v>
      </c>
      <c r="C703" s="7">
        <v>0</v>
      </c>
    </row>
    <row r="704" spans="1:3" ht="17.25" customHeight="1">
      <c r="A704" s="6">
        <v>103050203</v>
      </c>
      <c r="B704" s="4" t="s">
        <v>880</v>
      </c>
      <c r="C704" s="7">
        <v>0</v>
      </c>
    </row>
    <row r="705" spans="1:3" ht="17.25" customHeight="1">
      <c r="A705" s="6">
        <v>103050204</v>
      </c>
      <c r="B705" s="4" t="s">
        <v>122</v>
      </c>
      <c r="C705" s="7">
        <v>0</v>
      </c>
    </row>
    <row r="706" spans="1:3" ht="17.25" customHeight="1">
      <c r="A706" s="6">
        <v>103050299</v>
      </c>
      <c r="B706" s="4" t="s">
        <v>693</v>
      </c>
      <c r="C706" s="7">
        <v>0</v>
      </c>
    </row>
    <row r="707" spans="1:3" ht="17.25" customHeight="1">
      <c r="A707" s="6">
        <v>1030503</v>
      </c>
      <c r="B707" s="15" t="s">
        <v>373</v>
      </c>
      <c r="C707" s="13">
        <v>0</v>
      </c>
    </row>
    <row r="708" spans="1:3" ht="17.25" customHeight="1">
      <c r="A708" s="6">
        <v>1030509</v>
      </c>
      <c r="B708" s="15" t="s">
        <v>53</v>
      </c>
      <c r="C708" s="13">
        <v>0</v>
      </c>
    </row>
    <row r="709" spans="1:3" ht="17.25" customHeight="1">
      <c r="A709" s="6">
        <v>10306</v>
      </c>
      <c r="B709" s="15" t="s">
        <v>418</v>
      </c>
      <c r="C709" s="9">
        <f>SUM(C710,C714,C717,C719,C721,C722,C726,C727)</f>
        <v>0</v>
      </c>
    </row>
    <row r="710" spans="1:3" ht="17.25" customHeight="1">
      <c r="A710" s="6">
        <v>1030601</v>
      </c>
      <c r="B710" s="15" t="s">
        <v>413</v>
      </c>
      <c r="C710" s="9">
        <f>SUM(C711:C713)</f>
        <v>0</v>
      </c>
    </row>
    <row r="711" spans="1:3" ht="17.25" customHeight="1">
      <c r="A711" s="6">
        <v>103060101</v>
      </c>
      <c r="B711" s="4" t="s">
        <v>705</v>
      </c>
      <c r="C711" s="13">
        <v>0</v>
      </c>
    </row>
    <row r="712" spans="1:3" ht="17.25" customHeight="1">
      <c r="A712" s="6">
        <v>103060102</v>
      </c>
      <c r="B712" s="4" t="s">
        <v>412</v>
      </c>
      <c r="C712" s="13">
        <v>0</v>
      </c>
    </row>
    <row r="713" spans="1:3" ht="17.25" customHeight="1">
      <c r="A713" s="6">
        <v>103060199</v>
      </c>
      <c r="B713" s="4" t="s">
        <v>1195</v>
      </c>
      <c r="C713" s="13">
        <v>0</v>
      </c>
    </row>
    <row r="714" spans="1:3" ht="17.25" customHeight="1">
      <c r="A714" s="6">
        <v>1030602</v>
      </c>
      <c r="B714" s="15" t="s">
        <v>321</v>
      </c>
      <c r="C714" s="9">
        <f>SUM(C715:C716)</f>
        <v>0</v>
      </c>
    </row>
    <row r="715" spans="1:3" ht="17.25" customHeight="1">
      <c r="A715" s="6">
        <v>103060201</v>
      </c>
      <c r="B715" s="4" t="s">
        <v>1101</v>
      </c>
      <c r="C715" s="13">
        <v>0</v>
      </c>
    </row>
    <row r="716" spans="1:3" ht="17.25" customHeight="1">
      <c r="A716" s="6">
        <v>103060299</v>
      </c>
      <c r="B716" s="4" t="s">
        <v>1016</v>
      </c>
      <c r="C716" s="13">
        <v>0</v>
      </c>
    </row>
    <row r="717" spans="1:3" ht="17.25" customHeight="1">
      <c r="A717" s="6">
        <v>1030603</v>
      </c>
      <c r="B717" s="15" t="s">
        <v>84</v>
      </c>
      <c r="C717" s="9">
        <f>C718</f>
        <v>0</v>
      </c>
    </row>
    <row r="718" spans="1:3" ht="17.25" customHeight="1">
      <c r="A718" s="6">
        <v>103060399</v>
      </c>
      <c r="B718" s="4" t="s">
        <v>980</v>
      </c>
      <c r="C718" s="13">
        <v>0</v>
      </c>
    </row>
    <row r="719" spans="1:3" ht="17.25" customHeight="1">
      <c r="A719" s="6">
        <v>1030604</v>
      </c>
      <c r="B719" s="15" t="s">
        <v>949</v>
      </c>
      <c r="C719" s="9">
        <f>C720</f>
        <v>0</v>
      </c>
    </row>
    <row r="720" spans="1:3" ht="17.25" customHeight="1">
      <c r="A720" s="6">
        <v>103060499</v>
      </c>
      <c r="B720" s="4" t="s">
        <v>636</v>
      </c>
      <c r="C720" s="13">
        <v>0</v>
      </c>
    </row>
    <row r="721" spans="1:3" ht="17.25" customHeight="1">
      <c r="A721" s="6">
        <v>1030605</v>
      </c>
      <c r="B721" s="15" t="s">
        <v>480</v>
      </c>
      <c r="C721" s="13">
        <v>0</v>
      </c>
    </row>
    <row r="722" spans="1:3" ht="17.25" customHeight="1">
      <c r="A722" s="6">
        <v>1030606</v>
      </c>
      <c r="B722" s="15" t="s">
        <v>1218</v>
      </c>
      <c r="C722" s="9">
        <f>SUM(C723:C725)</f>
        <v>0</v>
      </c>
    </row>
    <row r="723" spans="1:3" ht="17.25" customHeight="1">
      <c r="A723" s="6">
        <v>103060601</v>
      </c>
      <c r="B723" s="4" t="s">
        <v>466</v>
      </c>
      <c r="C723" s="13">
        <v>0</v>
      </c>
    </row>
    <row r="724" spans="1:3" ht="17.25" customHeight="1">
      <c r="A724" s="6">
        <v>103060602</v>
      </c>
      <c r="B724" s="4" t="s">
        <v>975</v>
      </c>
      <c r="C724" s="13">
        <v>0</v>
      </c>
    </row>
    <row r="725" spans="1:3" ht="17.25" customHeight="1">
      <c r="A725" s="6">
        <v>103060699</v>
      </c>
      <c r="B725" s="4" t="s">
        <v>635</v>
      </c>
      <c r="C725" s="13">
        <v>0</v>
      </c>
    </row>
    <row r="726" spans="1:3" ht="17.25" customHeight="1">
      <c r="A726" s="6">
        <v>1030607</v>
      </c>
      <c r="B726" s="15" t="s">
        <v>438</v>
      </c>
      <c r="C726" s="7">
        <v>0</v>
      </c>
    </row>
    <row r="727" spans="1:3" ht="17.25" customHeight="1">
      <c r="A727" s="6">
        <v>1030699</v>
      </c>
      <c r="B727" s="15" t="s">
        <v>946</v>
      </c>
      <c r="C727" s="13">
        <v>0</v>
      </c>
    </row>
    <row r="728" spans="1:3" ht="17.25" customHeight="1">
      <c r="A728" s="6">
        <v>10307</v>
      </c>
      <c r="B728" s="15" t="s">
        <v>546</v>
      </c>
      <c r="C728" s="9">
        <f>SUM(C729,C732,C739:C741,C746,C752:C753,C756,C757,C760:C763,C768:C772,C775,C776)</f>
        <v>5817</v>
      </c>
    </row>
    <row r="729" spans="1:3" ht="17.25" customHeight="1">
      <c r="A729" s="6">
        <v>1030701</v>
      </c>
      <c r="B729" s="15" t="s">
        <v>593</v>
      </c>
      <c r="C729" s="9">
        <f>SUM(C730:C731)</f>
        <v>0</v>
      </c>
    </row>
    <row r="730" spans="1:3" ht="17.25" customHeight="1">
      <c r="A730" s="6">
        <v>103070101</v>
      </c>
      <c r="B730" s="4" t="s">
        <v>183</v>
      </c>
      <c r="C730" s="7">
        <v>0</v>
      </c>
    </row>
    <row r="731" spans="1:3" ht="17.25" customHeight="1">
      <c r="A731" s="6">
        <v>103070102</v>
      </c>
      <c r="B731" s="4" t="s">
        <v>840</v>
      </c>
      <c r="C731" s="7">
        <v>0</v>
      </c>
    </row>
    <row r="732" spans="1:3" ht="17.25" customHeight="1">
      <c r="A732" s="6">
        <v>1030702</v>
      </c>
      <c r="B732" s="15" t="s">
        <v>646</v>
      </c>
      <c r="C732" s="9">
        <f>SUM(C733:C738)</f>
        <v>0</v>
      </c>
    </row>
    <row r="733" spans="1:3" ht="17.25" customHeight="1">
      <c r="A733" s="6">
        <v>103070201</v>
      </c>
      <c r="B733" s="4" t="s">
        <v>739</v>
      </c>
      <c r="C733" s="7">
        <v>0</v>
      </c>
    </row>
    <row r="734" spans="1:3" ht="17.25" customHeight="1">
      <c r="A734" s="6">
        <v>103070202</v>
      </c>
      <c r="B734" s="4" t="s">
        <v>716</v>
      </c>
      <c r="C734" s="7">
        <v>0</v>
      </c>
    </row>
    <row r="735" spans="1:3" ht="17.25" customHeight="1">
      <c r="A735" s="6">
        <v>103070203</v>
      </c>
      <c r="B735" s="4" t="s">
        <v>14</v>
      </c>
      <c r="C735" s="7">
        <v>0</v>
      </c>
    </row>
    <row r="736" spans="1:3" ht="17.25" customHeight="1">
      <c r="A736" s="6">
        <v>103070204</v>
      </c>
      <c r="B736" s="4" t="s">
        <v>272</v>
      </c>
      <c r="C736" s="7">
        <v>0</v>
      </c>
    </row>
    <row r="737" spans="1:3" ht="17.25" customHeight="1">
      <c r="A737" s="6">
        <v>103070205</v>
      </c>
      <c r="B737" s="4" t="s">
        <v>320</v>
      </c>
      <c r="C737" s="7">
        <v>0</v>
      </c>
    </row>
    <row r="738" spans="1:3" ht="17.25" customHeight="1">
      <c r="A738" s="6">
        <v>103070206</v>
      </c>
      <c r="B738" s="4" t="s">
        <v>830</v>
      </c>
      <c r="C738" s="7">
        <v>0</v>
      </c>
    </row>
    <row r="739" spans="1:3" ht="17.25" customHeight="1">
      <c r="A739" s="6">
        <v>1030703</v>
      </c>
      <c r="B739" s="15" t="s">
        <v>700</v>
      </c>
      <c r="C739" s="13">
        <v>0</v>
      </c>
    </row>
    <row r="740" spans="1:3" ht="17.25" customHeight="1">
      <c r="A740" s="6">
        <v>1030704</v>
      </c>
      <c r="B740" s="15" t="s">
        <v>357</v>
      </c>
      <c r="C740" s="13">
        <v>0</v>
      </c>
    </row>
    <row r="741" spans="1:3" ht="17.25" customHeight="1">
      <c r="A741" s="6">
        <v>1030705</v>
      </c>
      <c r="B741" s="15" t="s">
        <v>704</v>
      </c>
      <c r="C741" s="9">
        <f>SUM(C742:C745)</f>
        <v>5817</v>
      </c>
    </row>
    <row r="742" spans="1:3" ht="17.25" customHeight="1">
      <c r="A742" s="6">
        <v>103070501</v>
      </c>
      <c r="B742" s="4" t="s">
        <v>1089</v>
      </c>
      <c r="C742" s="13">
        <v>67</v>
      </c>
    </row>
    <row r="743" spans="1:3" ht="17.25" customHeight="1">
      <c r="A743" s="6">
        <v>103070502</v>
      </c>
      <c r="B743" s="4" t="s">
        <v>391</v>
      </c>
      <c r="C743" s="13">
        <v>1940</v>
      </c>
    </row>
    <row r="744" spans="1:3" ht="17.25" customHeight="1">
      <c r="A744" s="6">
        <v>103070503</v>
      </c>
      <c r="B744" s="4" t="s">
        <v>870</v>
      </c>
      <c r="C744" s="13">
        <v>0</v>
      </c>
    </row>
    <row r="745" spans="1:3" ht="17.25" customHeight="1">
      <c r="A745" s="6">
        <v>103070599</v>
      </c>
      <c r="B745" s="4" t="s">
        <v>996</v>
      </c>
      <c r="C745" s="13">
        <v>3810</v>
      </c>
    </row>
    <row r="746" spans="1:3" ht="17.25" customHeight="1">
      <c r="A746" s="6">
        <v>1030706</v>
      </c>
      <c r="B746" s="15" t="s">
        <v>512</v>
      </c>
      <c r="C746" s="9">
        <f>SUM(C747:C751)</f>
        <v>0</v>
      </c>
    </row>
    <row r="747" spans="1:3" ht="17.25" customHeight="1">
      <c r="A747" s="6">
        <v>103070601</v>
      </c>
      <c r="B747" s="4" t="s">
        <v>511</v>
      </c>
      <c r="C747" s="7">
        <v>0</v>
      </c>
    </row>
    <row r="748" spans="1:3" ht="17.25" customHeight="1">
      <c r="A748" s="6">
        <v>103070602</v>
      </c>
      <c r="B748" s="4" t="s">
        <v>246</v>
      </c>
      <c r="C748" s="7">
        <v>0</v>
      </c>
    </row>
    <row r="749" spans="1:3" ht="17.25" customHeight="1">
      <c r="A749" s="6">
        <v>103070603</v>
      </c>
      <c r="B749" s="4" t="s">
        <v>309</v>
      </c>
      <c r="C749" s="21">
        <v>0</v>
      </c>
    </row>
    <row r="750" spans="1:3" ht="17.25" customHeight="1">
      <c r="A750" s="6">
        <v>103070604</v>
      </c>
      <c r="B750" s="20" t="s">
        <v>1194</v>
      </c>
      <c r="C750" s="7">
        <v>0</v>
      </c>
    </row>
    <row r="751" spans="1:3" ht="17.25" customHeight="1">
      <c r="A751" s="6">
        <v>103070699</v>
      </c>
      <c r="B751" s="4" t="s">
        <v>99</v>
      </c>
      <c r="C751" s="22">
        <v>0</v>
      </c>
    </row>
    <row r="752" spans="1:3" ht="17.25" customHeight="1">
      <c r="A752" s="6">
        <v>1030707</v>
      </c>
      <c r="B752" s="15" t="s">
        <v>555</v>
      </c>
      <c r="C752" s="13">
        <v>0</v>
      </c>
    </row>
    <row r="753" spans="1:3" ht="17.25" customHeight="1">
      <c r="A753" s="6">
        <v>1030708</v>
      </c>
      <c r="B753" s="15" t="s">
        <v>465</v>
      </c>
      <c r="C753" s="9">
        <f>SUM(C754:C755)</f>
        <v>0</v>
      </c>
    </row>
    <row r="754" spans="1:3" ht="17.25" customHeight="1">
      <c r="A754" s="6">
        <v>103070801</v>
      </c>
      <c r="B754" s="4" t="s">
        <v>136</v>
      </c>
      <c r="C754" s="7">
        <v>0</v>
      </c>
    </row>
    <row r="755" spans="1:3" ht="17.25" customHeight="1">
      <c r="A755" s="6">
        <v>103070802</v>
      </c>
      <c r="B755" s="4" t="s">
        <v>308</v>
      </c>
      <c r="C755" s="7">
        <v>0</v>
      </c>
    </row>
    <row r="756" spans="1:3" ht="17.25" customHeight="1">
      <c r="A756" s="6">
        <v>1030709</v>
      </c>
      <c r="B756" s="15" t="s">
        <v>169</v>
      </c>
      <c r="C756" s="13">
        <v>0</v>
      </c>
    </row>
    <row r="757" spans="1:3" ht="17.25" customHeight="1">
      <c r="A757" s="6">
        <v>1030710</v>
      </c>
      <c r="B757" s="15" t="s">
        <v>914</v>
      </c>
      <c r="C757" s="9">
        <f>SUM(C758:C759)</f>
        <v>0</v>
      </c>
    </row>
    <row r="758" spans="1:3" ht="17.25" customHeight="1">
      <c r="A758" s="6">
        <v>103071001</v>
      </c>
      <c r="B758" s="4" t="s">
        <v>300</v>
      </c>
      <c r="C758" s="7">
        <v>0</v>
      </c>
    </row>
    <row r="759" spans="1:3" ht="17.25" customHeight="1">
      <c r="A759" s="6">
        <v>103071002</v>
      </c>
      <c r="B759" s="4" t="s">
        <v>592</v>
      </c>
      <c r="C759" s="7">
        <v>0</v>
      </c>
    </row>
    <row r="760" spans="1:3" ht="17.25" customHeight="1">
      <c r="A760" s="6">
        <v>1030711</v>
      </c>
      <c r="B760" s="15" t="s">
        <v>919</v>
      </c>
      <c r="C760" s="13">
        <v>0</v>
      </c>
    </row>
    <row r="761" spans="1:3" ht="17.25" customHeight="1">
      <c r="A761" s="6">
        <v>1030712</v>
      </c>
      <c r="B761" s="15" t="s">
        <v>1080</v>
      </c>
      <c r="C761" s="13">
        <v>0</v>
      </c>
    </row>
    <row r="762" spans="1:3" ht="17.25" customHeight="1">
      <c r="A762" s="6">
        <v>1030713</v>
      </c>
      <c r="B762" s="15" t="s">
        <v>945</v>
      </c>
      <c r="C762" s="13">
        <v>0</v>
      </c>
    </row>
    <row r="763" spans="1:3" ht="17.25" customHeight="1">
      <c r="A763" s="6">
        <v>1030714</v>
      </c>
      <c r="B763" s="15" t="s">
        <v>579</v>
      </c>
      <c r="C763" s="9">
        <f>SUM(C764:C767)</f>
        <v>0</v>
      </c>
    </row>
    <row r="764" spans="1:3" ht="17.25" customHeight="1">
      <c r="A764" s="6">
        <v>103071401</v>
      </c>
      <c r="B764" s="4" t="s">
        <v>130</v>
      </c>
      <c r="C764" s="13">
        <v>0</v>
      </c>
    </row>
    <row r="765" spans="1:3" ht="17.25" customHeight="1">
      <c r="A765" s="6">
        <v>103071402</v>
      </c>
      <c r="B765" s="4" t="s">
        <v>1100</v>
      </c>
      <c r="C765" s="13">
        <v>0</v>
      </c>
    </row>
    <row r="766" spans="1:3" ht="17.25" customHeight="1">
      <c r="A766" s="6">
        <v>103071403</v>
      </c>
      <c r="B766" s="4" t="s">
        <v>52</v>
      </c>
      <c r="C766" s="18">
        <v>0</v>
      </c>
    </row>
    <row r="767" spans="1:3" ht="15" customHeight="1">
      <c r="A767" s="6">
        <v>103071404</v>
      </c>
      <c r="B767" s="20" t="s">
        <v>861</v>
      </c>
      <c r="C767" s="7">
        <v>0</v>
      </c>
    </row>
    <row r="768" spans="1:3" ht="17.25" customHeight="1">
      <c r="A768" s="6">
        <v>1030715</v>
      </c>
      <c r="B768" s="15" t="s">
        <v>104</v>
      </c>
      <c r="C768" s="19">
        <v>0</v>
      </c>
    </row>
    <row r="769" spans="1:3" ht="17.25" customHeight="1">
      <c r="A769" s="6">
        <v>1030716</v>
      </c>
      <c r="B769" s="15" t="s">
        <v>991</v>
      </c>
      <c r="C769" s="13">
        <v>0</v>
      </c>
    </row>
    <row r="770" spans="1:3" ht="17.25" customHeight="1">
      <c r="A770" s="6">
        <v>1030717</v>
      </c>
      <c r="B770" s="15" t="s">
        <v>396</v>
      </c>
      <c r="C770" s="13">
        <v>0</v>
      </c>
    </row>
    <row r="771" spans="1:3" ht="17.25" customHeight="1">
      <c r="A771" s="6">
        <v>1030718</v>
      </c>
      <c r="B771" s="15" t="s">
        <v>433</v>
      </c>
      <c r="C771" s="13">
        <v>0</v>
      </c>
    </row>
    <row r="772" spans="1:3" ht="17.25" customHeight="1">
      <c r="A772" s="6">
        <v>1030719</v>
      </c>
      <c r="B772" s="15" t="s">
        <v>879</v>
      </c>
      <c r="C772" s="9">
        <f>SUM(C773:C774)</f>
        <v>0</v>
      </c>
    </row>
    <row r="773" spans="1:3" ht="17.25" customHeight="1">
      <c r="A773" s="6">
        <v>103071901</v>
      </c>
      <c r="B773" s="4" t="s">
        <v>827</v>
      </c>
      <c r="C773" s="13">
        <v>0</v>
      </c>
    </row>
    <row r="774" spans="1:3" ht="17.25" customHeight="1">
      <c r="A774" s="6">
        <v>103071999</v>
      </c>
      <c r="B774" s="4" t="s">
        <v>561</v>
      </c>
      <c r="C774" s="13">
        <v>0</v>
      </c>
    </row>
    <row r="775" spans="1:3" ht="17.25" customHeight="1">
      <c r="A775" s="6">
        <v>1030720</v>
      </c>
      <c r="B775" s="15" t="s">
        <v>617</v>
      </c>
      <c r="C775" s="13">
        <v>0</v>
      </c>
    </row>
    <row r="776" spans="1:3" ht="17.25" customHeight="1">
      <c r="A776" s="6">
        <v>1030799</v>
      </c>
      <c r="B776" s="15" t="s">
        <v>569</v>
      </c>
      <c r="C776" s="13">
        <v>0</v>
      </c>
    </row>
    <row r="777" spans="1:3" ht="17.25" customHeight="1">
      <c r="A777" s="6">
        <v>10308</v>
      </c>
      <c r="B777" s="15" t="s">
        <v>903</v>
      </c>
      <c r="C777" s="9">
        <f>SUM(C778:C779)</f>
        <v>0</v>
      </c>
    </row>
    <row r="778" spans="1:3" ht="17.25" customHeight="1">
      <c r="A778" s="6">
        <v>1030801</v>
      </c>
      <c r="B778" s="15" t="s">
        <v>645</v>
      </c>
      <c r="C778" s="13">
        <v>0</v>
      </c>
    </row>
    <row r="779" spans="1:3" ht="17.25" customHeight="1">
      <c r="A779" s="6">
        <v>1030802</v>
      </c>
      <c r="B779" s="15" t="s">
        <v>905</v>
      </c>
      <c r="C779" s="13">
        <v>0</v>
      </c>
    </row>
    <row r="780" spans="1:3" ht="17.25" customHeight="1">
      <c r="A780" s="6">
        <v>10309</v>
      </c>
      <c r="B780" s="15" t="s">
        <v>878</v>
      </c>
      <c r="C780" s="9">
        <f>SUM(C781:C785)</f>
        <v>0</v>
      </c>
    </row>
    <row r="781" spans="1:3" ht="17.25" customHeight="1">
      <c r="A781" s="6">
        <v>1030901</v>
      </c>
      <c r="B781" s="15" t="s">
        <v>1212</v>
      </c>
      <c r="C781" s="13">
        <v>0</v>
      </c>
    </row>
    <row r="782" spans="1:3" ht="17.25" customHeight="1">
      <c r="A782" s="6">
        <v>1030902</v>
      </c>
      <c r="B782" s="15" t="s">
        <v>385</v>
      </c>
      <c r="C782" s="13">
        <v>0</v>
      </c>
    </row>
    <row r="783" spans="1:3" ht="17.25" customHeight="1">
      <c r="A783" s="6">
        <v>1030903</v>
      </c>
      <c r="B783" s="15" t="s">
        <v>488</v>
      </c>
      <c r="C783" s="13">
        <v>0</v>
      </c>
    </row>
    <row r="784" spans="1:3" ht="17.25" customHeight="1">
      <c r="A784" s="6">
        <v>1030904</v>
      </c>
      <c r="B784" s="15" t="s">
        <v>670</v>
      </c>
      <c r="C784" s="13">
        <v>0</v>
      </c>
    </row>
    <row r="785" spans="1:3" ht="17.25" customHeight="1">
      <c r="A785" s="6">
        <v>1030999</v>
      </c>
      <c r="B785" s="15" t="s">
        <v>180</v>
      </c>
      <c r="C785" s="7">
        <v>0</v>
      </c>
    </row>
    <row r="786" spans="1:3" ht="17.25" customHeight="1">
      <c r="A786" s="6">
        <v>10399</v>
      </c>
      <c r="B786" s="15" t="s">
        <v>935</v>
      </c>
      <c r="C786" s="9">
        <f>SUM(C787:C793)</f>
        <v>4391</v>
      </c>
    </row>
    <row r="787" spans="1:3" ht="17.25" customHeight="1">
      <c r="A787" s="6">
        <v>1039904</v>
      </c>
      <c r="B787" s="15" t="s">
        <v>715</v>
      </c>
      <c r="C787" s="13">
        <v>0</v>
      </c>
    </row>
    <row r="788" spans="1:3" ht="17.25" customHeight="1">
      <c r="A788" s="6">
        <v>1039907</v>
      </c>
      <c r="B788" s="15" t="s">
        <v>366</v>
      </c>
      <c r="C788" s="13">
        <v>0</v>
      </c>
    </row>
    <row r="789" spans="1:3" ht="17.25" customHeight="1">
      <c r="A789" s="6">
        <v>1039908</v>
      </c>
      <c r="B789" s="15" t="s">
        <v>395</v>
      </c>
      <c r="C789" s="13">
        <v>0</v>
      </c>
    </row>
    <row r="790" spans="1:3" ht="17.25" customHeight="1">
      <c r="A790" s="6">
        <v>1039912</v>
      </c>
      <c r="B790" s="15" t="s">
        <v>708</v>
      </c>
      <c r="C790" s="13">
        <v>0</v>
      </c>
    </row>
    <row r="791" spans="1:3" ht="17.25" customHeight="1">
      <c r="A791" s="6">
        <v>1039913</v>
      </c>
      <c r="B791" s="15" t="s">
        <v>1169</v>
      </c>
      <c r="C791" s="13">
        <v>0</v>
      </c>
    </row>
    <row r="792" spans="1:3" ht="17.25" customHeight="1">
      <c r="A792" s="6">
        <v>1039914</v>
      </c>
      <c r="B792" s="15" t="s">
        <v>1121</v>
      </c>
      <c r="C792" s="7">
        <v>0</v>
      </c>
    </row>
    <row r="793" spans="1:3" ht="17.25" customHeight="1">
      <c r="A793" s="6">
        <v>1039999</v>
      </c>
      <c r="B793" s="15" t="s">
        <v>1145</v>
      </c>
      <c r="C793" s="13">
        <v>4391</v>
      </c>
    </row>
    <row r="794" spans="1:3" ht="17.25" customHeight="1">
      <c r="A794" s="6"/>
      <c r="B794" s="3" t="s">
        <v>218</v>
      </c>
      <c r="C794" s="9">
        <f>C5+C352</f>
        <v>157985</v>
      </c>
    </row>
  </sheetData>
  <mergeCells count="1">
    <mergeCell ref="A1:C1"/>
  </mergeCells>
  <printOptions gridLines="1"/>
  <pageMargins left="0.75" right="0.75" top="1" bottom="1" header="0" footer="0"/>
  <pageSetup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D16"/>
  <sheetViews>
    <sheetView showGridLines="0" showZeros="0" workbookViewId="0" topLeftCell="A1">
      <selection activeCell="A1" sqref="A1:D1"/>
    </sheetView>
  </sheetViews>
  <sheetFormatPr defaultColWidth="12.125" defaultRowHeight="15" customHeight="1"/>
  <cols>
    <col min="1" max="1" width="26.25390625" style="0" customWidth="1"/>
    <col min="2" max="2" width="22.75390625" style="0" customWidth="1"/>
    <col min="3" max="3" width="25.625" style="0" customWidth="1"/>
    <col min="4" max="4" width="22.75390625" style="0" customWidth="1"/>
  </cols>
  <sheetData>
    <row r="1" spans="1:4" ht="33" customHeight="1">
      <c r="A1" s="34" t="s">
        <v>379</v>
      </c>
      <c r="B1" s="34"/>
      <c r="C1" s="34"/>
      <c r="D1" s="34"/>
    </row>
    <row r="2" spans="1:4" ht="16.5" customHeight="1">
      <c r="A2" s="1"/>
      <c r="B2" s="1"/>
      <c r="C2" s="1"/>
      <c r="D2" s="5" t="s">
        <v>98</v>
      </c>
    </row>
    <row r="3" spans="1:4" ht="16.5" customHeight="1">
      <c r="A3" s="1"/>
      <c r="B3" s="1"/>
      <c r="C3" s="1"/>
      <c r="D3" s="5" t="s">
        <v>616</v>
      </c>
    </row>
    <row r="4" spans="1:4" ht="16.5" customHeight="1">
      <c r="A4" s="17" t="s">
        <v>459</v>
      </c>
      <c r="B4" s="17" t="s">
        <v>686</v>
      </c>
      <c r="C4" s="17" t="s">
        <v>459</v>
      </c>
      <c r="D4" s="17" t="s">
        <v>686</v>
      </c>
    </row>
    <row r="5" spans="1:4" ht="16.5" customHeight="1">
      <c r="A5" s="4" t="s">
        <v>763</v>
      </c>
      <c r="B5" s="9">
        <f>'L06'!C6</f>
        <v>407231</v>
      </c>
      <c r="C5" s="4" t="s">
        <v>699</v>
      </c>
      <c r="D5" s="9">
        <f>'L06'!P15</f>
        <v>0</v>
      </c>
    </row>
    <row r="6" spans="1:4" ht="16.5" customHeight="1">
      <c r="A6" s="4"/>
      <c r="B6" s="14"/>
      <c r="C6" s="4" t="s">
        <v>839</v>
      </c>
      <c r="D6" s="9">
        <f>'L06'!P22+'L06'!P27</f>
        <v>0</v>
      </c>
    </row>
    <row r="7" spans="1:4" ht="16.5" customHeight="1">
      <c r="A7" s="4"/>
      <c r="B7" s="14"/>
      <c r="C7" s="4" t="s">
        <v>520</v>
      </c>
      <c r="D7" s="9">
        <f>'L06'!P33+'L06'!P38</f>
        <v>0</v>
      </c>
    </row>
    <row r="8" spans="1:4" ht="16.5" customHeight="1">
      <c r="A8" s="4"/>
      <c r="B8" s="14"/>
      <c r="C8" s="4" t="s">
        <v>500</v>
      </c>
      <c r="D8" s="9">
        <f>'L06'!P44+'L06'!P60+'L06'!P69+'L06'!P76+'L06'!P80+'L06'!P89</f>
        <v>379001</v>
      </c>
    </row>
    <row r="9" spans="1:4" ht="16.5" customHeight="1">
      <c r="A9" s="4"/>
      <c r="B9" s="14"/>
      <c r="C9" s="4" t="s">
        <v>168</v>
      </c>
      <c r="D9" s="9">
        <f>'L06'!P96+'L06'!P103+'L06'!P109</f>
        <v>0</v>
      </c>
    </row>
    <row r="10" spans="1:4" ht="16.5" customHeight="1">
      <c r="A10" s="4"/>
      <c r="B10" s="14"/>
      <c r="C10" s="4" t="s">
        <v>1048</v>
      </c>
      <c r="D10" s="9">
        <f>'L06'!P117+'L06'!P125+'L06'!P133+'L06'!P140+'L06'!P149+'L06'!P156</f>
        <v>0</v>
      </c>
    </row>
    <row r="11" spans="1:4" ht="16.5" customHeight="1">
      <c r="A11" s="4"/>
      <c r="B11" s="14"/>
      <c r="C11" s="4" t="s">
        <v>167</v>
      </c>
      <c r="D11" s="9">
        <f>'L06'!P166+'L06'!P174</f>
        <v>0</v>
      </c>
    </row>
    <row r="12" spans="1:4" ht="16.5" customHeight="1">
      <c r="A12" s="4"/>
      <c r="B12" s="14"/>
      <c r="C12" s="4" t="s">
        <v>253</v>
      </c>
      <c r="D12" s="9">
        <f>'L06'!P178</f>
        <v>0</v>
      </c>
    </row>
    <row r="13" spans="1:4" ht="16.5" customHeight="1">
      <c r="A13" s="4"/>
      <c r="B13" s="14"/>
      <c r="C13" s="4" t="s">
        <v>33</v>
      </c>
      <c r="D13" s="9">
        <f>'L06'!P186+'L06'!P196+'L06'!P211+'L06'!P184+'L06'!P185</f>
        <v>0</v>
      </c>
    </row>
    <row r="14" spans="1:4" ht="16.5" customHeight="1">
      <c r="A14" s="4"/>
      <c r="B14" s="14"/>
      <c r="C14" s="4" t="s">
        <v>1055</v>
      </c>
      <c r="D14" s="9">
        <f>'L06'!P20+'L06'!P31+'L06'!P57+'L06'!P66+'L06'!P73+'L06'!P77+'L06'!P86+'L06'!P93+'L06'!P101+'L06'!P114+'L06'!P122+'L06'!P130+'L06'!P138+'L06'!P172+'L06'!P208+'L06'!P212</f>
        <v>7690</v>
      </c>
    </row>
    <row r="15" spans="1:4" ht="16.5" customHeight="1">
      <c r="A15" s="4"/>
      <c r="B15" s="14"/>
      <c r="C15" s="4" t="s">
        <v>340</v>
      </c>
      <c r="D15" s="9">
        <f>'L06'!P21+'L06'!P32+'L06'!P58+'L06'!P67+'L06'!P74+'L06'!P78+'L06'!P87+'L06'!P94+'L06'!P102+'L06'!P115+'L06'!P123+'L06'!P131+'L06'!P139+'L06'!P173+'L06'!P209+'L06'!P213</f>
        <v>0</v>
      </c>
    </row>
    <row r="16" spans="1:4" ht="16.5" customHeight="1">
      <c r="A16" s="3" t="s">
        <v>258</v>
      </c>
      <c r="B16" s="9">
        <f>B5</f>
        <v>407231</v>
      </c>
      <c r="C16" s="3" t="s">
        <v>239</v>
      </c>
      <c r="D16" s="9">
        <f>SUM(D5:D15)</f>
        <v>386691</v>
      </c>
    </row>
  </sheetData>
  <mergeCells count="1">
    <mergeCell ref="A1:D1"/>
  </mergeCells>
  <printOptions gridLines="1"/>
  <pageMargins left="0.75" right="0.75" top="1" bottom="1" header="0" footer="0"/>
  <pageSetup orientation="portrait" paperSize="9"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17"/>
  <sheetViews>
    <sheetView showGridLines="0" showZeros="0" workbookViewId="0" topLeftCell="A1">
      <selection activeCell="A1" sqref="A1:D1"/>
    </sheetView>
  </sheetViews>
  <sheetFormatPr defaultColWidth="12.125" defaultRowHeight="15" customHeight="1"/>
  <cols>
    <col min="1" max="1" width="38.25390625" style="0" customWidth="1"/>
    <col min="2" max="2" width="18.125" style="0" customWidth="1"/>
    <col min="3" max="3" width="38.25390625" style="0" customWidth="1"/>
    <col min="4" max="4" width="17.75390625" style="0" customWidth="1"/>
  </cols>
  <sheetData>
    <row r="1" spans="1:4" ht="34.5" customHeight="1">
      <c r="A1" s="34" t="s">
        <v>299</v>
      </c>
      <c r="B1" s="34"/>
      <c r="C1" s="34"/>
      <c r="D1" s="34"/>
    </row>
    <row r="2" spans="1:4" ht="16.5" customHeight="1">
      <c r="A2" s="1"/>
      <c r="B2" s="1"/>
      <c r="C2" s="1"/>
      <c r="D2" s="5" t="s">
        <v>795</v>
      </c>
    </row>
    <row r="3" spans="1:4" ht="15" customHeight="1">
      <c r="A3" s="1"/>
      <c r="B3" s="1"/>
      <c r="C3" s="1"/>
      <c r="D3" s="5" t="s">
        <v>616</v>
      </c>
    </row>
    <row r="4" spans="1:4" ht="16.5" customHeight="1">
      <c r="A4" s="17" t="s">
        <v>459</v>
      </c>
      <c r="B4" s="17" t="s">
        <v>686</v>
      </c>
      <c r="C4" s="17" t="s">
        <v>459</v>
      </c>
      <c r="D4" s="17" t="s">
        <v>686</v>
      </c>
    </row>
    <row r="5" spans="1:4" ht="18" customHeight="1">
      <c r="A5" s="4" t="s">
        <v>307</v>
      </c>
      <c r="B5" s="13">
        <v>0</v>
      </c>
      <c r="C5" s="4" t="s">
        <v>1181</v>
      </c>
      <c r="D5" s="13">
        <v>0</v>
      </c>
    </row>
    <row r="6" spans="1:4" ht="18" customHeight="1">
      <c r="A6" s="4" t="s">
        <v>1021</v>
      </c>
      <c r="B6" s="13">
        <v>0</v>
      </c>
      <c r="C6" s="4" t="s">
        <v>1129</v>
      </c>
      <c r="D6" s="13">
        <v>0</v>
      </c>
    </row>
    <row r="7" spans="1:4" ht="18" customHeight="1">
      <c r="A7" s="4" t="s">
        <v>944</v>
      </c>
      <c r="B7" s="13">
        <v>0</v>
      </c>
      <c r="C7" s="4" t="s">
        <v>356</v>
      </c>
      <c r="D7" s="13">
        <v>0</v>
      </c>
    </row>
    <row r="8" spans="1:4" ht="18" customHeight="1">
      <c r="A8" s="4" t="s">
        <v>855</v>
      </c>
      <c r="B8" s="13">
        <v>0</v>
      </c>
      <c r="C8" s="4" t="s">
        <v>591</v>
      </c>
      <c r="D8" s="13">
        <v>0</v>
      </c>
    </row>
    <row r="9" spans="1:4" ht="18" customHeight="1">
      <c r="A9" s="4" t="s">
        <v>448</v>
      </c>
      <c r="B9" s="13">
        <v>0</v>
      </c>
      <c r="C9" s="4" t="s">
        <v>974</v>
      </c>
      <c r="D9" s="13">
        <v>0</v>
      </c>
    </row>
    <row r="10" spans="1:4" ht="15" customHeight="1" hidden="1">
      <c r="A10" s="4"/>
      <c r="B10" s="14"/>
      <c r="C10" s="4"/>
      <c r="D10" s="14"/>
    </row>
    <row r="11" spans="1:4" ht="15" customHeight="1" hidden="1">
      <c r="A11" s="4"/>
      <c r="B11" s="14"/>
      <c r="C11" s="4"/>
      <c r="D11" s="14"/>
    </row>
    <row r="12" spans="1:4" ht="15" customHeight="1" hidden="1">
      <c r="A12" s="4"/>
      <c r="B12" s="14"/>
      <c r="C12" s="4"/>
      <c r="D12" s="14"/>
    </row>
    <row r="13" spans="1:4" ht="15" customHeight="1" hidden="1">
      <c r="A13" s="4"/>
      <c r="B13" s="14"/>
      <c r="C13" s="4"/>
      <c r="D13" s="14"/>
    </row>
    <row r="14" spans="1:4" ht="15" customHeight="1" hidden="1">
      <c r="A14" s="4"/>
      <c r="B14" s="14"/>
      <c r="C14" s="4"/>
      <c r="D14" s="14"/>
    </row>
    <row r="15" spans="1:4" ht="15" customHeight="1" hidden="1">
      <c r="A15" s="4"/>
      <c r="B15" s="14"/>
      <c r="C15" s="4"/>
      <c r="D15" s="14"/>
    </row>
    <row r="16" spans="1:4" ht="15" customHeight="1" hidden="1">
      <c r="A16" s="4"/>
      <c r="B16" s="14"/>
      <c r="C16" s="4"/>
      <c r="D16" s="14"/>
    </row>
    <row r="17" spans="1:4" ht="18" customHeight="1">
      <c r="A17" s="3" t="s">
        <v>218</v>
      </c>
      <c r="B17" s="9">
        <f>SUM(B5:B9)</f>
        <v>0</v>
      </c>
      <c r="C17" s="3" t="s">
        <v>1084</v>
      </c>
      <c r="D17" s="9">
        <f>SUM(D5:D9)</f>
        <v>0</v>
      </c>
    </row>
  </sheetData>
  <mergeCells count="1">
    <mergeCell ref="A1:D1"/>
  </mergeCells>
  <printOptions gridLines="1"/>
  <pageMargins left="0.75" right="0.75" top="1" bottom="1" header="0" footer="0"/>
  <pageSetup orientation="portrait" paperSize="9"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B88"/>
  <sheetViews>
    <sheetView showGridLines="0" showZeros="0" workbookViewId="0" topLeftCell="A1">
      <selection activeCell="A1" sqref="A1"/>
    </sheetView>
  </sheetViews>
  <sheetFormatPr defaultColWidth="12.125" defaultRowHeight="15" customHeight="1"/>
  <cols>
    <col min="1" max="1" width="39.875" style="0" customWidth="1"/>
    <col min="2" max="2" width="19.875" style="0" customWidth="1"/>
  </cols>
  <sheetData>
    <row r="1" spans="1:2" ht="15" customHeight="1">
      <c r="A1" s="8" t="s">
        <v>669</v>
      </c>
      <c r="B1" s="8"/>
    </row>
    <row r="2" spans="1:2" ht="35.25" customHeight="1">
      <c r="A2" s="34" t="s">
        <v>875</v>
      </c>
      <c r="B2" s="34"/>
    </row>
    <row r="3" spans="1:2" ht="16.5" customHeight="1">
      <c r="A3" s="8"/>
      <c r="B3" s="5" t="s">
        <v>616</v>
      </c>
    </row>
    <row r="4" spans="1:2" ht="16.5" customHeight="1">
      <c r="A4" s="16" t="s">
        <v>361</v>
      </c>
      <c r="B4" s="16" t="s">
        <v>686</v>
      </c>
    </row>
    <row r="5" spans="1:2" ht="16.5" customHeight="1">
      <c r="A5" s="4" t="s">
        <v>240</v>
      </c>
      <c r="B5" s="9">
        <f>SUM(B6:B11,B14:B18,B21:B22,B25:B26,B29:B32,B35:B46)</f>
        <v>0</v>
      </c>
    </row>
    <row r="6" spans="1:2" ht="16.5" customHeight="1">
      <c r="A6" s="4" t="s">
        <v>854</v>
      </c>
      <c r="B6" s="7">
        <v>0</v>
      </c>
    </row>
    <row r="7" spans="1:2" ht="16.5" customHeight="1">
      <c r="A7" s="4" t="s">
        <v>464</v>
      </c>
      <c r="B7" s="7">
        <v>0</v>
      </c>
    </row>
    <row r="8" spans="1:2" ht="16.5" customHeight="1">
      <c r="A8" s="4" t="s">
        <v>1168</v>
      </c>
      <c r="B8" s="7">
        <v>0</v>
      </c>
    </row>
    <row r="9" spans="1:2" ht="16.5" customHeight="1">
      <c r="A9" s="4" t="s">
        <v>264</v>
      </c>
      <c r="B9" s="7">
        <v>0</v>
      </c>
    </row>
    <row r="10" spans="1:2" ht="16.5" customHeight="1">
      <c r="A10" s="4" t="s">
        <v>541</v>
      </c>
      <c r="B10" s="7">
        <v>0</v>
      </c>
    </row>
    <row r="11" spans="1:2" ht="16.5" customHeight="1">
      <c r="A11" s="4" t="s">
        <v>545</v>
      </c>
      <c r="B11" s="9">
        <f>SUM(B12:B13)</f>
        <v>0</v>
      </c>
    </row>
    <row r="12" spans="1:2" ht="16.5" customHeight="1">
      <c r="A12" s="4" t="s">
        <v>732</v>
      </c>
      <c r="B12" s="7">
        <v>0</v>
      </c>
    </row>
    <row r="13" spans="1:2" ht="16.5" customHeight="1">
      <c r="A13" s="4" t="s">
        <v>110</v>
      </c>
      <c r="B13" s="7">
        <v>0</v>
      </c>
    </row>
    <row r="14" spans="1:2" ht="16.5" customHeight="1">
      <c r="A14" s="4" t="s">
        <v>175</v>
      </c>
      <c r="B14" s="7">
        <v>0</v>
      </c>
    </row>
    <row r="15" spans="1:2" ht="16.5" customHeight="1">
      <c r="A15" s="4" t="s">
        <v>869</v>
      </c>
      <c r="B15" s="7">
        <v>0</v>
      </c>
    </row>
    <row r="16" spans="1:2" ht="16.5" customHeight="1">
      <c r="A16" s="4" t="s">
        <v>285</v>
      </c>
      <c r="B16" s="7">
        <v>0</v>
      </c>
    </row>
    <row r="17" spans="1:2" ht="16.5" customHeight="1">
      <c r="A17" s="4" t="s">
        <v>1054</v>
      </c>
      <c r="B17" s="7">
        <v>0</v>
      </c>
    </row>
    <row r="18" spans="1:2" ht="16.5" customHeight="1">
      <c r="A18" s="4" t="s">
        <v>506</v>
      </c>
      <c r="B18" s="9">
        <f>SUM(B19:B20)</f>
        <v>0</v>
      </c>
    </row>
    <row r="19" spans="1:2" ht="16.5" customHeight="1">
      <c r="A19" s="4" t="s">
        <v>959</v>
      </c>
      <c r="B19" s="7">
        <v>0</v>
      </c>
    </row>
    <row r="20" spans="1:2" ht="16.5" customHeight="1">
      <c r="A20" s="4" t="s">
        <v>1047</v>
      </c>
      <c r="B20" s="7">
        <v>0</v>
      </c>
    </row>
    <row r="21" spans="1:2" ht="16.5" customHeight="1">
      <c r="A21" s="4" t="s">
        <v>65</v>
      </c>
      <c r="B21" s="7">
        <v>0</v>
      </c>
    </row>
    <row r="22" spans="1:2" ht="16.5" customHeight="1">
      <c r="A22" s="4" t="s">
        <v>252</v>
      </c>
      <c r="B22" s="9">
        <f>SUM(B23:B24)</f>
        <v>0</v>
      </c>
    </row>
    <row r="23" spans="1:2" ht="16.5" customHeight="1">
      <c r="A23" s="4" t="s">
        <v>929</v>
      </c>
      <c r="B23" s="7">
        <v>0</v>
      </c>
    </row>
    <row r="24" spans="1:2" ht="16.5" customHeight="1">
      <c r="A24" s="4" t="s">
        <v>799</v>
      </c>
      <c r="B24" s="7">
        <v>0</v>
      </c>
    </row>
    <row r="25" spans="1:2" ht="16.5" customHeight="1">
      <c r="A25" s="4" t="s">
        <v>1038</v>
      </c>
      <c r="B25" s="7">
        <v>0</v>
      </c>
    </row>
    <row r="26" spans="1:2" ht="16.5" customHeight="1">
      <c r="A26" s="4" t="s">
        <v>1206</v>
      </c>
      <c r="B26" s="9">
        <f>SUM(B27:B28)</f>
        <v>0</v>
      </c>
    </row>
    <row r="27" spans="1:2" ht="16.5" customHeight="1">
      <c r="A27" s="4" t="s">
        <v>400</v>
      </c>
      <c r="B27" s="7">
        <v>0</v>
      </c>
    </row>
    <row r="28" spans="1:2" ht="16.5" customHeight="1">
      <c r="A28" s="4" t="s">
        <v>32</v>
      </c>
      <c r="B28" s="7">
        <v>0</v>
      </c>
    </row>
    <row r="29" spans="1:2" ht="16.5" customHeight="1">
      <c r="A29" s="4" t="s">
        <v>1164</v>
      </c>
      <c r="B29" s="7">
        <v>0</v>
      </c>
    </row>
    <row r="30" spans="1:2" ht="16.5" customHeight="1">
      <c r="A30" s="4" t="s">
        <v>928</v>
      </c>
      <c r="B30" s="7">
        <v>0</v>
      </c>
    </row>
    <row r="31" spans="1:2" ht="16.5" customHeight="1">
      <c r="A31" s="4" t="s">
        <v>918</v>
      </c>
      <c r="B31" s="7">
        <v>0</v>
      </c>
    </row>
    <row r="32" spans="1:2" ht="16.5" customHeight="1">
      <c r="A32" s="4" t="s">
        <v>707</v>
      </c>
      <c r="B32" s="9">
        <f>SUM(B33:B34)</f>
        <v>0</v>
      </c>
    </row>
    <row r="33" spans="1:2" ht="16.5" customHeight="1">
      <c r="A33" s="4" t="s">
        <v>1110</v>
      </c>
      <c r="B33" s="7">
        <v>0</v>
      </c>
    </row>
    <row r="34" spans="1:2" ht="16.5" customHeight="1">
      <c r="A34" s="4" t="s">
        <v>902</v>
      </c>
      <c r="B34" s="7">
        <v>0</v>
      </c>
    </row>
    <row r="35" spans="1:2" ht="16.5" customHeight="1">
      <c r="A35" s="4" t="s">
        <v>487</v>
      </c>
      <c r="B35" s="7">
        <v>0</v>
      </c>
    </row>
    <row r="36" spans="1:2" ht="16.5" customHeight="1">
      <c r="A36" s="4" t="s">
        <v>10</v>
      </c>
      <c r="B36" s="7">
        <v>0</v>
      </c>
    </row>
    <row r="37" spans="1:2" ht="16.5" customHeight="1">
      <c r="A37" s="4" t="s">
        <v>943</v>
      </c>
      <c r="B37" s="7">
        <v>0</v>
      </c>
    </row>
    <row r="38" spans="1:2" ht="16.5" customHeight="1">
      <c r="A38" s="4" t="s">
        <v>883</v>
      </c>
      <c r="B38" s="7">
        <v>0</v>
      </c>
    </row>
    <row r="39" spans="1:2" ht="16.5" customHeight="1">
      <c r="A39" s="4" t="s">
        <v>927</v>
      </c>
      <c r="B39" s="7">
        <v>0</v>
      </c>
    </row>
    <row r="40" spans="1:2" ht="16.5" customHeight="1">
      <c r="A40" s="4" t="s">
        <v>64</v>
      </c>
      <c r="B40" s="7">
        <v>0</v>
      </c>
    </row>
    <row r="41" spans="1:2" ht="16.5" customHeight="1">
      <c r="A41" s="4" t="s">
        <v>27</v>
      </c>
      <c r="B41" s="7">
        <v>0</v>
      </c>
    </row>
    <row r="42" spans="1:2" ht="16.5" customHeight="1">
      <c r="A42" s="4" t="s">
        <v>428</v>
      </c>
      <c r="B42" s="7">
        <v>0</v>
      </c>
    </row>
    <row r="43" spans="1:2" ht="16.5" customHeight="1">
      <c r="A43" s="4" t="s">
        <v>848</v>
      </c>
      <c r="B43" s="7">
        <v>0</v>
      </c>
    </row>
    <row r="44" spans="1:2" ht="16.5" customHeight="1">
      <c r="A44" s="4" t="s">
        <v>442</v>
      </c>
      <c r="B44" s="7">
        <v>0</v>
      </c>
    </row>
    <row r="45" spans="1:2" ht="16.5" customHeight="1">
      <c r="A45" s="4" t="s">
        <v>549</v>
      </c>
      <c r="B45" s="7">
        <v>0</v>
      </c>
    </row>
    <row r="46" spans="1:2" ht="16.5" customHeight="1">
      <c r="A46" s="4" t="s">
        <v>203</v>
      </c>
      <c r="B46" s="7">
        <v>0</v>
      </c>
    </row>
    <row r="47" spans="1:2" ht="16.5" customHeight="1">
      <c r="A47" s="4" t="s">
        <v>973</v>
      </c>
      <c r="B47" s="9">
        <f>SUM(B48:B53,B56:B60,B63:B64,B67:B68,B71:B74,B77:B88)</f>
        <v>0</v>
      </c>
    </row>
    <row r="48" spans="1:2" ht="16.5" customHeight="1">
      <c r="A48" s="4" t="s">
        <v>854</v>
      </c>
      <c r="B48" s="7">
        <v>0</v>
      </c>
    </row>
    <row r="49" spans="1:2" ht="16.5" customHeight="1">
      <c r="A49" s="4" t="s">
        <v>464</v>
      </c>
      <c r="B49" s="7">
        <v>0</v>
      </c>
    </row>
    <row r="50" spans="1:2" ht="16.5" customHeight="1">
      <c r="A50" s="4" t="s">
        <v>1168</v>
      </c>
      <c r="B50" s="7">
        <v>0</v>
      </c>
    </row>
    <row r="51" spans="1:2" ht="16.5" customHeight="1">
      <c r="A51" s="4" t="s">
        <v>264</v>
      </c>
      <c r="B51" s="7">
        <v>0</v>
      </c>
    </row>
    <row r="52" spans="1:2" ht="16.5" customHeight="1">
      <c r="A52" s="4" t="s">
        <v>541</v>
      </c>
      <c r="B52" s="7">
        <v>0</v>
      </c>
    </row>
    <row r="53" spans="1:2" ht="16.5" customHeight="1">
      <c r="A53" s="4" t="s">
        <v>545</v>
      </c>
      <c r="B53" s="9">
        <f>SUM(B54:B55)</f>
        <v>0</v>
      </c>
    </row>
    <row r="54" spans="1:2" ht="16.5" customHeight="1">
      <c r="A54" s="4" t="s">
        <v>1109</v>
      </c>
      <c r="B54" s="7">
        <v>0</v>
      </c>
    </row>
    <row r="55" spans="1:2" ht="16.5" customHeight="1">
      <c r="A55" s="4" t="s">
        <v>548</v>
      </c>
      <c r="B55" s="7">
        <v>0</v>
      </c>
    </row>
    <row r="56" spans="1:2" ht="16.5" customHeight="1">
      <c r="A56" s="4" t="s">
        <v>175</v>
      </c>
      <c r="B56" s="7">
        <v>0</v>
      </c>
    </row>
    <row r="57" spans="1:2" ht="16.5" customHeight="1">
      <c r="A57" s="4" t="s">
        <v>869</v>
      </c>
      <c r="B57" s="7">
        <v>0</v>
      </c>
    </row>
    <row r="58" spans="1:2" ht="16.5" customHeight="1">
      <c r="A58" s="4" t="s">
        <v>285</v>
      </c>
      <c r="B58" s="7">
        <v>0</v>
      </c>
    </row>
    <row r="59" spans="1:2" ht="16.5" customHeight="1">
      <c r="A59" s="4" t="s">
        <v>1054</v>
      </c>
      <c r="B59" s="7">
        <v>0</v>
      </c>
    </row>
    <row r="60" spans="1:2" ht="16.5" customHeight="1">
      <c r="A60" s="4" t="s">
        <v>506</v>
      </c>
      <c r="B60" s="9">
        <f>SUM(B61:B62)</f>
        <v>0</v>
      </c>
    </row>
    <row r="61" spans="1:2" ht="16.5" customHeight="1">
      <c r="A61" s="4" t="s">
        <v>160</v>
      </c>
      <c r="B61" s="7">
        <v>0</v>
      </c>
    </row>
    <row r="62" spans="1:2" ht="16.5" customHeight="1">
      <c r="A62" s="4" t="s">
        <v>7</v>
      </c>
      <c r="B62" s="7">
        <v>0</v>
      </c>
    </row>
    <row r="63" spans="1:2" ht="16.5" customHeight="1">
      <c r="A63" s="4" t="s">
        <v>65</v>
      </c>
      <c r="B63" s="7">
        <v>0</v>
      </c>
    </row>
    <row r="64" spans="1:2" ht="16.5" customHeight="1">
      <c r="A64" s="4" t="s">
        <v>252</v>
      </c>
      <c r="B64" s="9">
        <f>SUM(B65:B66)</f>
        <v>0</v>
      </c>
    </row>
    <row r="65" spans="1:2" ht="16.5" customHeight="1">
      <c r="A65" s="4" t="s">
        <v>1199</v>
      </c>
      <c r="B65" s="7">
        <v>0</v>
      </c>
    </row>
    <row r="66" spans="1:2" ht="16.5" customHeight="1">
      <c r="A66" s="4" t="s">
        <v>1120</v>
      </c>
      <c r="B66" s="7">
        <v>0</v>
      </c>
    </row>
    <row r="67" spans="1:2" ht="16.5" customHeight="1">
      <c r="A67" s="4" t="s">
        <v>1038</v>
      </c>
      <c r="B67" s="7">
        <v>0</v>
      </c>
    </row>
    <row r="68" spans="1:2" ht="16.5" customHeight="1">
      <c r="A68" s="4" t="s">
        <v>1206</v>
      </c>
      <c r="B68" s="9">
        <f>SUM(B69:B70)</f>
        <v>0</v>
      </c>
    </row>
    <row r="69" spans="1:2" ht="16.5" customHeight="1">
      <c r="A69" s="4" t="s">
        <v>630</v>
      </c>
      <c r="B69" s="7">
        <v>0</v>
      </c>
    </row>
    <row r="70" spans="1:2" ht="16.5" customHeight="1">
      <c r="A70" s="4" t="s">
        <v>1032</v>
      </c>
      <c r="B70" s="7">
        <v>0</v>
      </c>
    </row>
    <row r="71" spans="1:2" ht="16.5" customHeight="1">
      <c r="A71" s="4" t="s">
        <v>1164</v>
      </c>
      <c r="B71" s="7">
        <v>0</v>
      </c>
    </row>
    <row r="72" spans="1:2" ht="16.5" customHeight="1">
      <c r="A72" s="4" t="s">
        <v>928</v>
      </c>
      <c r="B72" s="7">
        <v>0</v>
      </c>
    </row>
    <row r="73" spans="1:2" ht="16.5" customHeight="1">
      <c r="A73" s="4" t="s">
        <v>918</v>
      </c>
      <c r="B73" s="7">
        <v>0</v>
      </c>
    </row>
    <row r="74" spans="1:2" ht="16.5" customHeight="1">
      <c r="A74" s="4" t="s">
        <v>707</v>
      </c>
      <c r="B74" s="9">
        <f>SUM(B75:B76)</f>
        <v>0</v>
      </c>
    </row>
    <row r="75" spans="1:2" ht="16.5" customHeight="1">
      <c r="A75" s="4" t="s">
        <v>1134</v>
      </c>
      <c r="B75" s="7">
        <v>0</v>
      </c>
    </row>
    <row r="76" spans="1:2" ht="16.5" customHeight="1">
      <c r="A76" s="4" t="s">
        <v>910</v>
      </c>
      <c r="B76" s="7">
        <v>0</v>
      </c>
    </row>
    <row r="77" spans="1:2" ht="16.5" customHeight="1">
      <c r="A77" s="4" t="s">
        <v>487</v>
      </c>
      <c r="B77" s="7">
        <v>0</v>
      </c>
    </row>
    <row r="78" spans="1:2" ht="16.5" customHeight="1">
      <c r="A78" s="4" t="s">
        <v>10</v>
      </c>
      <c r="B78" s="7">
        <v>0</v>
      </c>
    </row>
    <row r="79" spans="1:2" ht="16.5" customHeight="1">
      <c r="A79" s="4" t="s">
        <v>943</v>
      </c>
      <c r="B79" s="7">
        <v>0</v>
      </c>
    </row>
    <row r="80" spans="1:2" ht="16.5" customHeight="1">
      <c r="A80" s="4" t="s">
        <v>883</v>
      </c>
      <c r="B80" s="7">
        <v>0</v>
      </c>
    </row>
    <row r="81" spans="1:2" ht="16.5" customHeight="1">
      <c r="A81" s="4" t="s">
        <v>927</v>
      </c>
      <c r="B81" s="7">
        <v>0</v>
      </c>
    </row>
    <row r="82" spans="1:2" ht="16.5" customHeight="1">
      <c r="A82" s="4" t="s">
        <v>64</v>
      </c>
      <c r="B82" s="7">
        <v>0</v>
      </c>
    </row>
    <row r="83" spans="1:2" ht="16.5" customHeight="1">
      <c r="A83" s="4" t="s">
        <v>27</v>
      </c>
      <c r="B83" s="7">
        <v>0</v>
      </c>
    </row>
    <row r="84" spans="1:2" ht="16.5" customHeight="1">
      <c r="A84" s="4" t="s">
        <v>428</v>
      </c>
      <c r="B84" s="7">
        <v>0</v>
      </c>
    </row>
    <row r="85" spans="1:2" ht="16.5" customHeight="1">
      <c r="A85" s="4" t="s">
        <v>848</v>
      </c>
      <c r="B85" s="7">
        <v>0</v>
      </c>
    </row>
    <row r="86" spans="1:2" ht="16.5" customHeight="1">
      <c r="A86" s="4" t="s">
        <v>442</v>
      </c>
      <c r="B86" s="7">
        <v>0</v>
      </c>
    </row>
    <row r="87" spans="1:2" ht="16.5" customHeight="1">
      <c r="A87" s="4" t="s">
        <v>549</v>
      </c>
      <c r="B87" s="7">
        <v>0</v>
      </c>
    </row>
    <row r="88" spans="1:2" ht="16.5" customHeight="1">
      <c r="A88" s="4" t="s">
        <v>203</v>
      </c>
      <c r="B88" s="7">
        <v>0</v>
      </c>
    </row>
  </sheetData>
  <mergeCells count="1">
    <mergeCell ref="A2:B2"/>
  </mergeCells>
  <printOptions gridLines="1"/>
  <pageMargins left="0.75" right="0.75" top="1" bottom="1" header="0" footer="0"/>
  <pageSetup orientation="portrait" paperSize="9"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A213"/>
  <sheetViews>
    <sheetView showGridLines="0" showZeros="0" tabSelected="1" workbookViewId="0" topLeftCell="A1">
      <selection activeCell="A1" sqref="A1:AA1"/>
    </sheetView>
  </sheetViews>
  <sheetFormatPr defaultColWidth="9.125" defaultRowHeight="14.25"/>
  <cols>
    <col min="1" max="1" width="10.125" style="0" customWidth="1"/>
    <col min="2" max="2" width="39.875" style="0" customWidth="1"/>
    <col min="3" max="5" width="12.125" style="0" customWidth="1"/>
    <col min="6" max="6" width="13.00390625" style="0" customWidth="1"/>
    <col min="7" max="13" width="12.125" style="0" customWidth="1"/>
    <col min="14" max="14" width="10.00390625" style="0" customWidth="1"/>
    <col min="15" max="15" width="56.25390625" style="0" customWidth="1"/>
    <col min="16" max="23" width="12.125" style="0" customWidth="1"/>
    <col min="24" max="24" width="10.00390625" style="0" customWidth="1"/>
    <col min="25" max="25" width="36.125" style="0" customWidth="1"/>
    <col min="26" max="16384" width="12.125" style="0" customWidth="1"/>
  </cols>
  <sheetData>
    <row r="1" spans="1:27" ht="33.75" customHeight="1">
      <c r="A1" s="34" t="s">
        <v>399</v>
      </c>
      <c r="B1" s="34"/>
      <c r="C1" s="34"/>
      <c r="D1" s="34"/>
      <c r="E1" s="34"/>
      <c r="F1" s="34"/>
      <c r="G1" s="34"/>
      <c r="H1" s="34"/>
      <c r="I1" s="34"/>
      <c r="J1" s="34"/>
      <c r="K1" s="34"/>
      <c r="L1" s="34"/>
      <c r="M1" s="34"/>
      <c r="N1" s="34"/>
      <c r="O1" s="34"/>
      <c r="P1" s="34"/>
      <c r="Q1" s="34"/>
      <c r="R1" s="34"/>
      <c r="S1" s="34"/>
      <c r="T1" s="34"/>
      <c r="U1" s="34"/>
      <c r="V1" s="34"/>
      <c r="W1" s="34"/>
      <c r="X1" s="34"/>
      <c r="Y1" s="34"/>
      <c r="Z1" s="34"/>
      <c r="AA1" s="34"/>
    </row>
    <row r="2" spans="1:27" ht="16.5" customHeight="1">
      <c r="A2" s="35" t="s">
        <v>965</v>
      </c>
      <c r="B2" s="35"/>
      <c r="C2" s="35"/>
      <c r="D2" s="35"/>
      <c r="E2" s="35"/>
      <c r="F2" s="35"/>
      <c r="G2" s="35"/>
      <c r="H2" s="35"/>
      <c r="I2" s="35"/>
      <c r="J2" s="35"/>
      <c r="K2" s="35"/>
      <c r="L2" s="35"/>
      <c r="M2" s="35"/>
      <c r="N2" s="35"/>
      <c r="O2" s="35"/>
      <c r="P2" s="35"/>
      <c r="Q2" s="35"/>
      <c r="R2" s="35"/>
      <c r="S2" s="35"/>
      <c r="T2" s="35"/>
      <c r="U2" s="35"/>
      <c r="V2" s="35"/>
      <c r="W2" s="35"/>
      <c r="X2" s="35"/>
      <c r="Y2" s="35"/>
      <c r="Z2" s="35"/>
      <c r="AA2" s="35"/>
    </row>
    <row r="3" spans="1:27" ht="16.5" customHeight="1">
      <c r="A3" s="35" t="s">
        <v>616</v>
      </c>
      <c r="B3" s="35"/>
      <c r="C3" s="35"/>
      <c r="D3" s="35"/>
      <c r="E3" s="35"/>
      <c r="F3" s="35"/>
      <c r="G3" s="35"/>
      <c r="H3" s="35"/>
      <c r="I3" s="35"/>
      <c r="J3" s="35"/>
      <c r="K3" s="35"/>
      <c r="L3" s="35"/>
      <c r="M3" s="35"/>
      <c r="N3" s="35"/>
      <c r="O3" s="35"/>
      <c r="P3" s="35"/>
      <c r="Q3" s="35"/>
      <c r="R3" s="35"/>
      <c r="S3" s="35"/>
      <c r="T3" s="35"/>
      <c r="U3" s="35"/>
      <c r="V3" s="35"/>
      <c r="W3" s="35"/>
      <c r="X3" s="35"/>
      <c r="Y3" s="35"/>
      <c r="Z3" s="35"/>
      <c r="AA3" s="35"/>
    </row>
    <row r="4" spans="1:27" s="28" customFormat="1" ht="16.5" customHeight="1">
      <c r="A4" s="36" t="s">
        <v>1243</v>
      </c>
      <c r="B4" s="36" t="s">
        <v>675</v>
      </c>
      <c r="C4" s="36" t="s">
        <v>686</v>
      </c>
      <c r="D4" s="36" t="s">
        <v>144</v>
      </c>
      <c r="E4" s="36" t="s">
        <v>661</v>
      </c>
      <c r="F4" s="36" t="s">
        <v>388</v>
      </c>
      <c r="G4" s="36" t="s">
        <v>703</v>
      </c>
      <c r="H4" s="36" t="s">
        <v>909</v>
      </c>
      <c r="I4" s="36" t="s">
        <v>590</v>
      </c>
      <c r="J4" s="36" t="s">
        <v>217</v>
      </c>
      <c r="K4" s="36" t="s">
        <v>345</v>
      </c>
      <c r="L4" s="36" t="s">
        <v>384</v>
      </c>
      <c r="M4" s="36" t="s">
        <v>813</v>
      </c>
      <c r="N4" s="36" t="s">
        <v>1243</v>
      </c>
      <c r="O4" s="40" t="s">
        <v>738</v>
      </c>
      <c r="P4" s="38" t="s">
        <v>686</v>
      </c>
      <c r="Q4" s="36" t="s">
        <v>853</v>
      </c>
      <c r="R4" s="36" t="s">
        <v>319</v>
      </c>
      <c r="S4" s="36" t="s">
        <v>202</v>
      </c>
      <c r="T4" s="36" t="s">
        <v>411</v>
      </c>
      <c r="U4" s="36" t="s">
        <v>1020</v>
      </c>
      <c r="V4" s="36" t="s">
        <v>1063</v>
      </c>
      <c r="W4" s="36" t="s">
        <v>271</v>
      </c>
      <c r="X4" s="36" t="s">
        <v>1243</v>
      </c>
      <c r="Y4" s="36" t="s">
        <v>230</v>
      </c>
      <c r="Z4" s="36" t="s">
        <v>908</v>
      </c>
      <c r="AA4" s="40" t="s">
        <v>352</v>
      </c>
    </row>
    <row r="5" spans="1:27" s="28" customFormat="1" ht="16.5" customHeight="1">
      <c r="A5" s="37"/>
      <c r="B5" s="37"/>
      <c r="C5" s="37"/>
      <c r="D5" s="37"/>
      <c r="E5" s="37"/>
      <c r="F5" s="37"/>
      <c r="G5" s="37"/>
      <c r="H5" s="37"/>
      <c r="I5" s="37"/>
      <c r="J5" s="37"/>
      <c r="K5" s="37"/>
      <c r="L5" s="37"/>
      <c r="M5" s="37"/>
      <c r="N5" s="37"/>
      <c r="O5" s="41"/>
      <c r="P5" s="39"/>
      <c r="Q5" s="37"/>
      <c r="R5" s="37"/>
      <c r="S5" s="37"/>
      <c r="T5" s="37"/>
      <c r="U5" s="37"/>
      <c r="V5" s="37"/>
      <c r="W5" s="37"/>
      <c r="X5" s="37"/>
      <c r="Y5" s="37"/>
      <c r="Z5" s="37"/>
      <c r="AA5" s="41"/>
    </row>
    <row r="6" spans="1:27" ht="16.5" customHeight="1">
      <c r="A6" s="6">
        <v>10301</v>
      </c>
      <c r="B6" s="17" t="s">
        <v>763</v>
      </c>
      <c r="C6" s="9">
        <f aca="true" t="shared" si="0" ref="C6:M6">C7+C14+C22+C26+C33+C38+C43+C59+C68+C75+C79+C88+C95+C103+C108+C116+C124+C132+C140+C149+C156+C165+C174+C178+C184+C185+C186+C195+C210</f>
        <v>407231</v>
      </c>
      <c r="D6" s="9">
        <f t="shared" si="0"/>
        <v>0</v>
      </c>
      <c r="E6" s="9">
        <f t="shared" si="0"/>
        <v>0</v>
      </c>
      <c r="F6" s="9">
        <f t="shared" si="0"/>
        <v>0</v>
      </c>
      <c r="G6" s="9">
        <f t="shared" si="0"/>
        <v>2461</v>
      </c>
      <c r="H6" s="9">
        <f t="shared" si="0"/>
        <v>0</v>
      </c>
      <c r="I6" s="9">
        <f t="shared" si="0"/>
        <v>0</v>
      </c>
      <c r="J6" s="9">
        <f t="shared" si="0"/>
        <v>0</v>
      </c>
      <c r="K6" s="9">
        <f t="shared" si="0"/>
        <v>392200</v>
      </c>
      <c r="L6" s="23">
        <f t="shared" si="0"/>
        <v>0</v>
      </c>
      <c r="M6" s="23">
        <f t="shared" si="0"/>
        <v>0</v>
      </c>
      <c r="N6" s="6"/>
      <c r="O6" s="17" t="s">
        <v>57</v>
      </c>
      <c r="P6" s="9">
        <f aca="true" t="shared" si="1" ref="P6:W6">SUM(P7,P14,P22,P26,P33,P38,P43,P59,P68,P75,P79,P88,P95,P103,P108,P116,P124,P132,P140,P149,P156,P165)+SUM(P174,P178,P184,P185,P186,P195,P210)</f>
        <v>386691</v>
      </c>
      <c r="Q6" s="23">
        <f t="shared" si="1"/>
        <v>0</v>
      </c>
      <c r="R6" s="23">
        <f t="shared" si="1"/>
        <v>33970</v>
      </c>
      <c r="S6" s="9">
        <f t="shared" si="1"/>
        <v>10</v>
      </c>
      <c r="T6" s="9">
        <f t="shared" si="1"/>
        <v>373200</v>
      </c>
      <c r="U6" s="9">
        <f t="shared" si="1"/>
        <v>0</v>
      </c>
      <c r="V6" s="23">
        <f t="shared" si="1"/>
        <v>0</v>
      </c>
      <c r="W6" s="23">
        <f t="shared" si="1"/>
        <v>0</v>
      </c>
      <c r="X6" s="6">
        <v>10301</v>
      </c>
      <c r="Y6" s="17" t="s">
        <v>613</v>
      </c>
      <c r="Z6" s="9">
        <f>Z7+Z14+Z22+Z26+Z33+Z38+Z43+Z59+Z68+Z75+Z79+Z88+Z95+Z103+Z108+Z116+Z124+Z132+Z140+Z149+Z156+Z165+Z174+Z178+Z184+Z185+Z186+Z195+Z210</f>
        <v>0</v>
      </c>
      <c r="AA6" s="9">
        <f>SUM(C6:M6)-SUM(P6:W6)-Z6-I6</f>
        <v>8021</v>
      </c>
    </row>
    <row r="7" spans="1:27" ht="16.5" customHeight="1">
      <c r="A7" s="6">
        <v>1030166</v>
      </c>
      <c r="B7" s="24" t="s">
        <v>336</v>
      </c>
      <c r="C7" s="7">
        <v>0</v>
      </c>
      <c r="D7" s="31">
        <v>0</v>
      </c>
      <c r="E7" s="31">
        <v>0</v>
      </c>
      <c r="F7" s="13">
        <v>0</v>
      </c>
      <c r="G7" s="13">
        <v>0</v>
      </c>
      <c r="H7" s="7">
        <v>0</v>
      </c>
      <c r="I7" s="7">
        <v>0</v>
      </c>
      <c r="J7" s="7">
        <v>0</v>
      </c>
      <c r="K7" s="31">
        <v>0</v>
      </c>
      <c r="L7" s="32">
        <v>0</v>
      </c>
      <c r="M7" s="32">
        <v>0</v>
      </c>
      <c r="N7" s="6">
        <v>20610</v>
      </c>
      <c r="O7" s="24" t="s">
        <v>1010</v>
      </c>
      <c r="P7" s="9">
        <f aca="true" t="shared" si="2" ref="P7:W7">SUM(P8:P13)</f>
        <v>0</v>
      </c>
      <c r="Q7" s="23">
        <f t="shared" si="2"/>
        <v>0</v>
      </c>
      <c r="R7" s="23">
        <f t="shared" si="2"/>
        <v>0</v>
      </c>
      <c r="S7" s="9">
        <f t="shared" si="2"/>
        <v>0</v>
      </c>
      <c r="T7" s="9">
        <f t="shared" si="2"/>
        <v>0</v>
      </c>
      <c r="U7" s="9">
        <f t="shared" si="2"/>
        <v>0</v>
      </c>
      <c r="V7" s="23">
        <f t="shared" si="2"/>
        <v>0</v>
      </c>
      <c r="W7" s="23">
        <f t="shared" si="2"/>
        <v>0</v>
      </c>
      <c r="X7" s="6">
        <v>1030166</v>
      </c>
      <c r="Y7" s="24" t="s">
        <v>1211</v>
      </c>
      <c r="Z7" s="7">
        <v>0</v>
      </c>
      <c r="AA7" s="9">
        <f>SUM(C7:M7)-SUM(P7:W7)-Z7-I7</f>
        <v>0</v>
      </c>
    </row>
    <row r="8" spans="1:27" ht="16.5" customHeight="1">
      <c r="A8" s="6"/>
      <c r="B8" s="6"/>
      <c r="C8" s="25"/>
      <c r="D8" s="25"/>
      <c r="E8" s="25"/>
      <c r="F8" s="25"/>
      <c r="G8" s="25"/>
      <c r="H8" s="25"/>
      <c r="I8" s="25"/>
      <c r="J8" s="25"/>
      <c r="K8" s="25"/>
      <c r="L8" s="25"/>
      <c r="M8" s="25"/>
      <c r="N8" s="6">
        <v>2061001</v>
      </c>
      <c r="O8" s="6" t="s">
        <v>1108</v>
      </c>
      <c r="P8" s="7">
        <v>0</v>
      </c>
      <c r="Q8" s="32">
        <v>0</v>
      </c>
      <c r="R8" s="32">
        <v>0</v>
      </c>
      <c r="S8" s="7">
        <v>0</v>
      </c>
      <c r="T8" s="7">
        <v>0</v>
      </c>
      <c r="U8" s="31">
        <v>0</v>
      </c>
      <c r="V8" s="32">
        <v>0</v>
      </c>
      <c r="W8" s="32">
        <v>0</v>
      </c>
      <c r="X8" s="6"/>
      <c r="Y8" s="6"/>
      <c r="Z8" s="25"/>
      <c r="AA8" s="25"/>
    </row>
    <row r="9" spans="1:27" ht="16.5" customHeight="1">
      <c r="A9" s="6"/>
      <c r="B9" s="6"/>
      <c r="C9" s="25"/>
      <c r="D9" s="25"/>
      <c r="E9" s="25"/>
      <c r="F9" s="25"/>
      <c r="G9" s="25"/>
      <c r="H9" s="25"/>
      <c r="I9" s="25"/>
      <c r="J9" s="25"/>
      <c r="K9" s="25"/>
      <c r="L9" s="25"/>
      <c r="M9" s="25"/>
      <c r="N9" s="6">
        <v>2061002</v>
      </c>
      <c r="O9" s="6" t="s">
        <v>306</v>
      </c>
      <c r="P9" s="7">
        <v>0</v>
      </c>
      <c r="Q9" s="32">
        <v>0</v>
      </c>
      <c r="R9" s="32">
        <v>0</v>
      </c>
      <c r="S9" s="7">
        <v>0</v>
      </c>
      <c r="T9" s="7">
        <v>0</v>
      </c>
      <c r="U9" s="31">
        <v>0</v>
      </c>
      <c r="V9" s="32">
        <v>0</v>
      </c>
      <c r="W9" s="32">
        <v>0</v>
      </c>
      <c r="X9" s="6"/>
      <c r="Y9" s="6"/>
      <c r="Z9" s="25"/>
      <c r="AA9" s="25"/>
    </row>
    <row r="10" spans="1:27" ht="16.5" customHeight="1">
      <c r="A10" s="6"/>
      <c r="B10" s="6"/>
      <c r="C10" s="25"/>
      <c r="D10" s="25"/>
      <c r="E10" s="25"/>
      <c r="F10" s="25"/>
      <c r="G10" s="25"/>
      <c r="H10" s="25"/>
      <c r="I10" s="25"/>
      <c r="J10" s="25"/>
      <c r="K10" s="25"/>
      <c r="L10" s="25"/>
      <c r="M10" s="25"/>
      <c r="N10" s="6">
        <v>2061003</v>
      </c>
      <c r="O10" s="6" t="s">
        <v>762</v>
      </c>
      <c r="P10" s="7">
        <v>0</v>
      </c>
      <c r="Q10" s="32">
        <v>0</v>
      </c>
      <c r="R10" s="32">
        <v>0</v>
      </c>
      <c r="S10" s="7">
        <v>0</v>
      </c>
      <c r="T10" s="7">
        <v>0</v>
      </c>
      <c r="U10" s="31">
        <v>0</v>
      </c>
      <c r="V10" s="32">
        <v>0</v>
      </c>
      <c r="W10" s="32">
        <v>0</v>
      </c>
      <c r="X10" s="6"/>
      <c r="Y10" s="6"/>
      <c r="Z10" s="25"/>
      <c r="AA10" s="25"/>
    </row>
    <row r="11" spans="1:27" ht="16.5" customHeight="1">
      <c r="A11" s="6"/>
      <c r="B11" s="6"/>
      <c r="C11" s="25"/>
      <c r="D11" s="25"/>
      <c r="E11" s="25"/>
      <c r="F11" s="25"/>
      <c r="G11" s="25"/>
      <c r="H11" s="25"/>
      <c r="I11" s="25"/>
      <c r="J11" s="25"/>
      <c r="K11" s="25"/>
      <c r="L11" s="25"/>
      <c r="M11" s="25"/>
      <c r="N11" s="6">
        <v>2061004</v>
      </c>
      <c r="O11" s="6" t="s">
        <v>698</v>
      </c>
      <c r="P11" s="7">
        <v>0</v>
      </c>
      <c r="Q11" s="32">
        <v>0</v>
      </c>
      <c r="R11" s="32">
        <v>0</v>
      </c>
      <c r="S11" s="7">
        <v>0</v>
      </c>
      <c r="T11" s="7">
        <v>0</v>
      </c>
      <c r="U11" s="31">
        <v>0</v>
      </c>
      <c r="V11" s="32">
        <v>0</v>
      </c>
      <c r="W11" s="32">
        <v>0</v>
      </c>
      <c r="X11" s="6"/>
      <c r="Y11" s="6"/>
      <c r="Z11" s="25"/>
      <c r="AA11" s="25"/>
    </row>
    <row r="12" spans="1:27" ht="16.5" customHeight="1">
      <c r="A12" s="6"/>
      <c r="B12" s="6"/>
      <c r="C12" s="25"/>
      <c r="D12" s="25"/>
      <c r="E12" s="25"/>
      <c r="F12" s="25"/>
      <c r="G12" s="25"/>
      <c r="H12" s="25"/>
      <c r="I12" s="25"/>
      <c r="J12" s="25"/>
      <c r="K12" s="25"/>
      <c r="L12" s="25"/>
      <c r="M12" s="25"/>
      <c r="N12" s="6">
        <v>2061005</v>
      </c>
      <c r="O12" s="6" t="s">
        <v>897</v>
      </c>
      <c r="P12" s="7">
        <v>0</v>
      </c>
      <c r="Q12" s="32">
        <v>0</v>
      </c>
      <c r="R12" s="32">
        <v>0</v>
      </c>
      <c r="S12" s="7">
        <v>0</v>
      </c>
      <c r="T12" s="7">
        <v>0</v>
      </c>
      <c r="U12" s="31">
        <v>0</v>
      </c>
      <c r="V12" s="32">
        <v>0</v>
      </c>
      <c r="W12" s="32">
        <v>0</v>
      </c>
      <c r="X12" s="6"/>
      <c r="Y12" s="6"/>
      <c r="Z12" s="25"/>
      <c r="AA12" s="25"/>
    </row>
    <row r="13" spans="1:27" ht="16.5" customHeight="1">
      <c r="A13" s="6"/>
      <c r="B13" s="6"/>
      <c r="C13" s="25"/>
      <c r="D13" s="25"/>
      <c r="E13" s="25"/>
      <c r="F13" s="25"/>
      <c r="G13" s="25"/>
      <c r="H13" s="25"/>
      <c r="I13" s="25"/>
      <c r="J13" s="25"/>
      <c r="K13" s="25"/>
      <c r="L13" s="25"/>
      <c r="M13" s="25"/>
      <c r="N13" s="6">
        <v>2061099</v>
      </c>
      <c r="O13" s="6" t="s">
        <v>499</v>
      </c>
      <c r="P13" s="7">
        <v>0</v>
      </c>
      <c r="Q13" s="32">
        <v>0</v>
      </c>
      <c r="R13" s="32">
        <v>0</v>
      </c>
      <c r="S13" s="7">
        <v>0</v>
      </c>
      <c r="T13" s="26">
        <v>0</v>
      </c>
      <c r="U13" s="32">
        <v>0</v>
      </c>
      <c r="V13" s="32">
        <v>0</v>
      </c>
      <c r="W13" s="32">
        <v>0</v>
      </c>
      <c r="X13" s="6"/>
      <c r="Y13" s="6"/>
      <c r="Z13" s="25"/>
      <c r="AA13" s="25"/>
    </row>
    <row r="14" spans="1:27" ht="16.5" customHeight="1">
      <c r="A14" s="6">
        <v>1030129</v>
      </c>
      <c r="B14" s="24" t="s">
        <v>1158</v>
      </c>
      <c r="C14" s="7">
        <v>0</v>
      </c>
      <c r="D14" s="31">
        <v>0</v>
      </c>
      <c r="E14" s="31">
        <v>0</v>
      </c>
      <c r="F14" s="13">
        <v>0</v>
      </c>
      <c r="G14" s="13">
        <v>0</v>
      </c>
      <c r="H14" s="7">
        <v>0</v>
      </c>
      <c r="I14" s="7">
        <v>0</v>
      </c>
      <c r="J14" s="7">
        <v>0</v>
      </c>
      <c r="K14" s="31">
        <v>0</v>
      </c>
      <c r="L14" s="32">
        <v>0</v>
      </c>
      <c r="M14" s="32">
        <v>0</v>
      </c>
      <c r="N14" s="6"/>
      <c r="O14" s="24" t="s">
        <v>1193</v>
      </c>
      <c r="P14" s="9">
        <f aca="true" t="shared" si="3" ref="P14:W14">SUM(P15,P20,P21)</f>
        <v>0</v>
      </c>
      <c r="Q14" s="23">
        <f t="shared" si="3"/>
        <v>0</v>
      </c>
      <c r="R14" s="23">
        <f t="shared" si="3"/>
        <v>0</v>
      </c>
      <c r="S14" s="9">
        <f t="shared" si="3"/>
        <v>0</v>
      </c>
      <c r="T14" s="9">
        <f t="shared" si="3"/>
        <v>0</v>
      </c>
      <c r="U14" s="9">
        <f t="shared" si="3"/>
        <v>0</v>
      </c>
      <c r="V14" s="23">
        <f t="shared" si="3"/>
        <v>0</v>
      </c>
      <c r="W14" s="23">
        <f t="shared" si="3"/>
        <v>0</v>
      </c>
      <c r="X14" s="6">
        <v>1030129</v>
      </c>
      <c r="Y14" s="24" t="s">
        <v>37</v>
      </c>
      <c r="Z14" s="7">
        <v>0</v>
      </c>
      <c r="AA14" s="9">
        <f>SUM(C14:M14)-SUM(P14:W14)-Z14-I14</f>
        <v>0</v>
      </c>
    </row>
    <row r="15" spans="1:27" ht="16.5" customHeight="1">
      <c r="A15" s="6"/>
      <c r="B15" s="6"/>
      <c r="C15" s="25"/>
      <c r="D15" s="25"/>
      <c r="E15" s="25"/>
      <c r="F15" s="25"/>
      <c r="G15" s="25"/>
      <c r="H15" s="25"/>
      <c r="I15" s="25"/>
      <c r="J15" s="25"/>
      <c r="K15" s="25"/>
      <c r="L15" s="25"/>
      <c r="M15" s="25"/>
      <c r="N15" s="6">
        <v>20707</v>
      </c>
      <c r="O15" s="24" t="s">
        <v>79</v>
      </c>
      <c r="P15" s="9">
        <f aca="true" t="shared" si="4" ref="P15:W15">SUM(P16:P19)</f>
        <v>0</v>
      </c>
      <c r="Q15" s="23">
        <f t="shared" si="4"/>
        <v>0</v>
      </c>
      <c r="R15" s="23">
        <f t="shared" si="4"/>
        <v>0</v>
      </c>
      <c r="S15" s="9">
        <f t="shared" si="4"/>
        <v>0</v>
      </c>
      <c r="T15" s="9">
        <f t="shared" si="4"/>
        <v>0</v>
      </c>
      <c r="U15" s="9">
        <f t="shared" si="4"/>
        <v>0</v>
      </c>
      <c r="V15" s="23">
        <f t="shared" si="4"/>
        <v>0</v>
      </c>
      <c r="W15" s="23">
        <f t="shared" si="4"/>
        <v>0</v>
      </c>
      <c r="X15" s="6"/>
      <c r="Y15" s="6"/>
      <c r="Z15" s="25"/>
      <c r="AA15" s="25"/>
    </row>
    <row r="16" spans="1:27" ht="16.5" customHeight="1">
      <c r="A16" s="6"/>
      <c r="B16" s="6"/>
      <c r="C16" s="25"/>
      <c r="D16" s="25"/>
      <c r="E16" s="25"/>
      <c r="F16" s="25"/>
      <c r="G16" s="25"/>
      <c r="H16" s="25"/>
      <c r="I16" s="25"/>
      <c r="J16" s="25"/>
      <c r="K16" s="25"/>
      <c r="L16" s="25"/>
      <c r="M16" s="25"/>
      <c r="N16" s="6">
        <v>2070701</v>
      </c>
      <c r="O16" s="6" t="s">
        <v>634</v>
      </c>
      <c r="P16" s="7">
        <v>0</v>
      </c>
      <c r="Q16" s="32">
        <v>0</v>
      </c>
      <c r="R16" s="32">
        <v>0</v>
      </c>
      <c r="S16" s="7">
        <v>0</v>
      </c>
      <c r="T16" s="7">
        <v>0</v>
      </c>
      <c r="U16" s="31">
        <v>0</v>
      </c>
      <c r="V16" s="32">
        <v>0</v>
      </c>
      <c r="W16" s="32">
        <v>0</v>
      </c>
      <c r="X16" s="6"/>
      <c r="Y16" s="6"/>
      <c r="Z16" s="25"/>
      <c r="AA16" s="25"/>
    </row>
    <row r="17" spans="1:27" ht="16.5" customHeight="1">
      <c r="A17" s="6"/>
      <c r="B17" s="6"/>
      <c r="C17" s="25"/>
      <c r="D17" s="25"/>
      <c r="E17" s="25"/>
      <c r="F17" s="25"/>
      <c r="G17" s="25"/>
      <c r="H17" s="25"/>
      <c r="I17" s="25"/>
      <c r="J17" s="25"/>
      <c r="K17" s="25"/>
      <c r="L17" s="25"/>
      <c r="M17" s="25"/>
      <c r="N17" s="6">
        <v>2070702</v>
      </c>
      <c r="O17" s="6" t="s">
        <v>1079</v>
      </c>
      <c r="P17" s="7">
        <v>0</v>
      </c>
      <c r="Q17" s="32">
        <v>0</v>
      </c>
      <c r="R17" s="32">
        <v>0</v>
      </c>
      <c r="S17" s="7">
        <v>0</v>
      </c>
      <c r="T17" s="7">
        <v>0</v>
      </c>
      <c r="U17" s="31">
        <v>0</v>
      </c>
      <c r="V17" s="32">
        <v>0</v>
      </c>
      <c r="W17" s="32">
        <v>0</v>
      </c>
      <c r="X17" s="6"/>
      <c r="Y17" s="6"/>
      <c r="Z17" s="25"/>
      <c r="AA17" s="25"/>
    </row>
    <row r="18" spans="1:27" ht="16.5" customHeight="1">
      <c r="A18" s="6"/>
      <c r="B18" s="6"/>
      <c r="C18" s="25"/>
      <c r="D18" s="25"/>
      <c r="E18" s="25"/>
      <c r="F18" s="25"/>
      <c r="G18" s="25"/>
      <c r="H18" s="25"/>
      <c r="I18" s="25"/>
      <c r="J18" s="25"/>
      <c r="K18" s="25"/>
      <c r="L18" s="25"/>
      <c r="M18" s="25"/>
      <c r="N18" s="6">
        <v>2070703</v>
      </c>
      <c r="O18" s="6" t="s">
        <v>958</v>
      </c>
      <c r="P18" s="7">
        <v>0</v>
      </c>
      <c r="Q18" s="32">
        <v>0</v>
      </c>
      <c r="R18" s="32">
        <v>0</v>
      </c>
      <c r="S18" s="7">
        <v>0</v>
      </c>
      <c r="T18" s="7">
        <v>0</v>
      </c>
      <c r="U18" s="31">
        <v>0</v>
      </c>
      <c r="V18" s="32">
        <v>0</v>
      </c>
      <c r="W18" s="32">
        <v>0</v>
      </c>
      <c r="X18" s="6"/>
      <c r="Y18" s="6"/>
      <c r="Z18" s="25"/>
      <c r="AA18" s="25"/>
    </row>
    <row r="19" spans="1:27" ht="16.5" customHeight="1">
      <c r="A19" s="6"/>
      <c r="B19" s="6"/>
      <c r="C19" s="25"/>
      <c r="D19" s="25"/>
      <c r="E19" s="25"/>
      <c r="F19" s="25"/>
      <c r="G19" s="25"/>
      <c r="H19" s="25"/>
      <c r="I19" s="25"/>
      <c r="J19" s="25"/>
      <c r="K19" s="25"/>
      <c r="L19" s="25"/>
      <c r="M19" s="25"/>
      <c r="N19" s="6">
        <v>2070799</v>
      </c>
      <c r="O19" s="6" t="s">
        <v>603</v>
      </c>
      <c r="P19" s="7">
        <v>0</v>
      </c>
      <c r="Q19" s="32">
        <v>0</v>
      </c>
      <c r="R19" s="32">
        <v>0</v>
      </c>
      <c r="S19" s="7">
        <v>0</v>
      </c>
      <c r="T19" s="7">
        <v>0</v>
      </c>
      <c r="U19" s="31">
        <v>0</v>
      </c>
      <c r="V19" s="32">
        <v>0</v>
      </c>
      <c r="W19" s="32">
        <v>0</v>
      </c>
      <c r="X19" s="6"/>
      <c r="Y19" s="6"/>
      <c r="Z19" s="25"/>
      <c r="AA19" s="25"/>
    </row>
    <row r="20" spans="1:27" ht="16.5" customHeight="1">
      <c r="A20" s="6"/>
      <c r="B20" s="6"/>
      <c r="C20" s="25"/>
      <c r="D20" s="25"/>
      <c r="E20" s="25"/>
      <c r="F20" s="25"/>
      <c r="G20" s="25"/>
      <c r="H20" s="25"/>
      <c r="I20" s="25"/>
      <c r="J20" s="25" t="s">
        <v>1</v>
      </c>
      <c r="K20" s="25"/>
      <c r="L20" s="25"/>
      <c r="M20" s="25"/>
      <c r="N20" s="6">
        <v>2320405</v>
      </c>
      <c r="O20" s="24" t="s">
        <v>913</v>
      </c>
      <c r="P20" s="7">
        <v>0</v>
      </c>
      <c r="Q20" s="32">
        <v>0</v>
      </c>
      <c r="R20" s="32">
        <v>0</v>
      </c>
      <c r="S20" s="7">
        <v>0</v>
      </c>
      <c r="T20" s="7">
        <v>0</v>
      </c>
      <c r="U20" s="31">
        <v>0</v>
      </c>
      <c r="V20" s="32">
        <v>0</v>
      </c>
      <c r="W20" s="32">
        <v>0</v>
      </c>
      <c r="X20" s="6"/>
      <c r="Y20" s="6"/>
      <c r="Z20" s="25"/>
      <c r="AA20" s="25"/>
    </row>
    <row r="21" spans="1:27" ht="16.5" customHeight="1">
      <c r="A21" s="6"/>
      <c r="B21" s="6"/>
      <c r="C21" s="25"/>
      <c r="D21" s="25"/>
      <c r="E21" s="25"/>
      <c r="F21" s="25"/>
      <c r="G21" s="25"/>
      <c r="H21" s="25"/>
      <c r="I21" s="25"/>
      <c r="J21" s="25"/>
      <c r="K21" s="25"/>
      <c r="L21" s="25"/>
      <c r="M21" s="25"/>
      <c r="N21" s="6">
        <v>2330405</v>
      </c>
      <c r="O21" s="24" t="s">
        <v>213</v>
      </c>
      <c r="P21" s="26">
        <v>0</v>
      </c>
      <c r="Q21" s="32">
        <v>0</v>
      </c>
      <c r="R21" s="32">
        <v>0</v>
      </c>
      <c r="S21" s="26">
        <v>0</v>
      </c>
      <c r="T21" s="26">
        <v>0</v>
      </c>
      <c r="U21" s="32">
        <v>0</v>
      </c>
      <c r="V21" s="32">
        <v>0</v>
      </c>
      <c r="W21" s="32">
        <v>0</v>
      </c>
      <c r="X21" s="6"/>
      <c r="Y21" s="6"/>
      <c r="Z21" s="25"/>
      <c r="AA21" s="25"/>
    </row>
    <row r="22" spans="1:27" ht="16.5" customHeight="1">
      <c r="A22" s="6">
        <v>1030149</v>
      </c>
      <c r="B22" s="24" t="s">
        <v>612</v>
      </c>
      <c r="C22" s="7">
        <v>0</v>
      </c>
      <c r="D22" s="31">
        <v>0</v>
      </c>
      <c r="E22" s="31">
        <v>0</v>
      </c>
      <c r="F22" s="13">
        <v>0</v>
      </c>
      <c r="G22" s="13">
        <v>0</v>
      </c>
      <c r="H22" s="7">
        <v>0</v>
      </c>
      <c r="I22" s="7">
        <v>0</v>
      </c>
      <c r="J22" s="7">
        <v>0</v>
      </c>
      <c r="K22" s="31">
        <v>0</v>
      </c>
      <c r="L22" s="32">
        <v>0</v>
      </c>
      <c r="M22" s="32">
        <v>0</v>
      </c>
      <c r="N22" s="6">
        <v>20822</v>
      </c>
      <c r="O22" s="24" t="s">
        <v>1144</v>
      </c>
      <c r="P22" s="9">
        <f aca="true" t="shared" si="5" ref="P22:W22">SUM(P23:P25)</f>
        <v>0</v>
      </c>
      <c r="Q22" s="23">
        <f t="shared" si="5"/>
        <v>0</v>
      </c>
      <c r="R22" s="23">
        <f t="shared" si="5"/>
        <v>0</v>
      </c>
      <c r="S22" s="9">
        <f t="shared" si="5"/>
        <v>0</v>
      </c>
      <c r="T22" s="9">
        <f t="shared" si="5"/>
        <v>0</v>
      </c>
      <c r="U22" s="9">
        <f t="shared" si="5"/>
        <v>0</v>
      </c>
      <c r="V22" s="23">
        <f t="shared" si="5"/>
        <v>0</v>
      </c>
      <c r="W22" s="23">
        <f t="shared" si="5"/>
        <v>0</v>
      </c>
      <c r="X22" s="6">
        <v>1030149</v>
      </c>
      <c r="Y22" s="24" t="s">
        <v>519</v>
      </c>
      <c r="Z22" s="7">
        <v>0</v>
      </c>
      <c r="AA22" s="9">
        <f>SUM(C22:M22)-SUM(P22:W22)-Z22-I22</f>
        <v>0</v>
      </c>
    </row>
    <row r="23" spans="1:27" ht="16.5" customHeight="1">
      <c r="A23" s="6"/>
      <c r="B23" s="6"/>
      <c r="C23" s="25"/>
      <c r="D23" s="25"/>
      <c r="E23" s="25"/>
      <c r="F23" s="25"/>
      <c r="G23" s="25"/>
      <c r="H23" s="25"/>
      <c r="I23" s="25"/>
      <c r="J23" s="25"/>
      <c r="K23" s="25"/>
      <c r="L23" s="25"/>
      <c r="M23" s="25"/>
      <c r="N23" s="6">
        <v>2082201</v>
      </c>
      <c r="O23" s="6" t="s">
        <v>692</v>
      </c>
      <c r="P23" s="7">
        <v>0</v>
      </c>
      <c r="Q23" s="32">
        <v>0</v>
      </c>
      <c r="R23" s="32">
        <v>0</v>
      </c>
      <c r="S23" s="7">
        <v>0</v>
      </c>
      <c r="T23" s="7">
        <v>0</v>
      </c>
      <c r="U23" s="31">
        <v>0</v>
      </c>
      <c r="V23" s="32">
        <v>0</v>
      </c>
      <c r="W23" s="32">
        <v>0</v>
      </c>
      <c r="X23" s="6"/>
      <c r="Y23" s="6"/>
      <c r="Z23" s="25"/>
      <c r="AA23" s="25"/>
    </row>
    <row r="24" spans="1:27" ht="16.5" customHeight="1">
      <c r="A24" s="6"/>
      <c r="B24" s="6"/>
      <c r="C24" s="25"/>
      <c r="D24" s="25"/>
      <c r="E24" s="25"/>
      <c r="F24" s="25"/>
      <c r="G24" s="25"/>
      <c r="H24" s="25"/>
      <c r="I24" s="25"/>
      <c r="J24" s="25"/>
      <c r="K24" s="25"/>
      <c r="L24" s="25"/>
      <c r="M24" s="25"/>
      <c r="N24" s="6">
        <v>2082202</v>
      </c>
      <c r="O24" s="6" t="s">
        <v>1119</v>
      </c>
      <c r="P24" s="7">
        <v>0</v>
      </c>
      <c r="Q24" s="32">
        <v>0</v>
      </c>
      <c r="R24" s="32">
        <v>0</v>
      </c>
      <c r="S24" s="7">
        <v>0</v>
      </c>
      <c r="T24" s="7">
        <v>0</v>
      </c>
      <c r="U24" s="31">
        <v>0</v>
      </c>
      <c r="V24" s="32">
        <v>0</v>
      </c>
      <c r="W24" s="32">
        <v>0</v>
      </c>
      <c r="X24" s="6"/>
      <c r="Y24" s="6"/>
      <c r="Z24" s="25"/>
      <c r="AA24" s="25"/>
    </row>
    <row r="25" spans="1:27" ht="16.5" customHeight="1">
      <c r="A25" s="6"/>
      <c r="B25" s="6"/>
      <c r="C25" s="25"/>
      <c r="D25" s="25"/>
      <c r="E25" s="25"/>
      <c r="F25" s="25"/>
      <c r="G25" s="25"/>
      <c r="H25" s="25"/>
      <c r="I25" s="25"/>
      <c r="J25" s="25"/>
      <c r="K25" s="25"/>
      <c r="L25" s="25"/>
      <c r="M25" s="25"/>
      <c r="N25" s="6">
        <v>2082299</v>
      </c>
      <c r="O25" s="6" t="s">
        <v>629</v>
      </c>
      <c r="P25" s="7">
        <v>0</v>
      </c>
      <c r="Q25" s="32">
        <v>0</v>
      </c>
      <c r="R25" s="32">
        <v>0</v>
      </c>
      <c r="S25" s="7">
        <v>0</v>
      </c>
      <c r="T25" s="26">
        <v>0</v>
      </c>
      <c r="U25" s="32">
        <v>0</v>
      </c>
      <c r="V25" s="32">
        <v>0</v>
      </c>
      <c r="W25" s="32">
        <v>0</v>
      </c>
      <c r="X25" s="6"/>
      <c r="Y25" s="6"/>
      <c r="Z25" s="25"/>
      <c r="AA25" s="25"/>
    </row>
    <row r="26" spans="1:27" ht="16.5" customHeight="1">
      <c r="A26" s="6">
        <v>1030157</v>
      </c>
      <c r="B26" s="24" t="s">
        <v>1133</v>
      </c>
      <c r="C26" s="7">
        <v>0</v>
      </c>
      <c r="D26" s="31">
        <v>0</v>
      </c>
      <c r="E26" s="31">
        <v>0</v>
      </c>
      <c r="F26" s="13">
        <v>0</v>
      </c>
      <c r="G26" s="13">
        <v>0</v>
      </c>
      <c r="H26" s="7">
        <v>0</v>
      </c>
      <c r="I26" s="7">
        <v>0</v>
      </c>
      <c r="J26" s="7">
        <v>0</v>
      </c>
      <c r="K26" s="31">
        <v>0</v>
      </c>
      <c r="L26" s="32">
        <v>0</v>
      </c>
      <c r="M26" s="32">
        <v>0</v>
      </c>
      <c r="N26" s="6"/>
      <c r="O26" s="24" t="s">
        <v>486</v>
      </c>
      <c r="P26" s="9">
        <f aca="true" t="shared" si="6" ref="P26:W26">SUM(P27,P31,P32)</f>
        <v>0</v>
      </c>
      <c r="Q26" s="23">
        <f t="shared" si="6"/>
        <v>0</v>
      </c>
      <c r="R26" s="23">
        <f t="shared" si="6"/>
        <v>0</v>
      </c>
      <c r="S26" s="9">
        <f t="shared" si="6"/>
        <v>0</v>
      </c>
      <c r="T26" s="9">
        <f t="shared" si="6"/>
        <v>0</v>
      </c>
      <c r="U26" s="9">
        <f t="shared" si="6"/>
        <v>0</v>
      </c>
      <c r="V26" s="23">
        <f t="shared" si="6"/>
        <v>0</v>
      </c>
      <c r="W26" s="23">
        <f t="shared" si="6"/>
        <v>0</v>
      </c>
      <c r="X26" s="6">
        <v>1030157</v>
      </c>
      <c r="Y26" s="24" t="s">
        <v>768</v>
      </c>
      <c r="Z26" s="7">
        <v>0</v>
      </c>
      <c r="AA26" s="9">
        <f>SUM(C26:M26)-SUM(P26:W26)-Z26-I26</f>
        <v>0</v>
      </c>
    </row>
    <row r="27" spans="1:27" ht="16.5" customHeight="1">
      <c r="A27" s="6"/>
      <c r="B27" s="6"/>
      <c r="C27" s="25"/>
      <c r="D27" s="25"/>
      <c r="E27" s="25"/>
      <c r="F27" s="25"/>
      <c r="G27" s="25"/>
      <c r="H27" s="25"/>
      <c r="I27" s="25"/>
      <c r="J27" s="25"/>
      <c r="K27" s="25"/>
      <c r="L27" s="25"/>
      <c r="M27" s="25"/>
      <c r="N27" s="6">
        <v>20823</v>
      </c>
      <c r="O27" s="24" t="s">
        <v>1009</v>
      </c>
      <c r="P27" s="9">
        <f aca="true" t="shared" si="7" ref="P27:W27">SUM(P28:P30)</f>
        <v>0</v>
      </c>
      <c r="Q27" s="23">
        <f t="shared" si="7"/>
        <v>0</v>
      </c>
      <c r="R27" s="23">
        <f t="shared" si="7"/>
        <v>0</v>
      </c>
      <c r="S27" s="9">
        <f t="shared" si="7"/>
        <v>0</v>
      </c>
      <c r="T27" s="9">
        <f t="shared" si="7"/>
        <v>0</v>
      </c>
      <c r="U27" s="9">
        <f t="shared" si="7"/>
        <v>0</v>
      </c>
      <c r="V27" s="23">
        <f t="shared" si="7"/>
        <v>0</v>
      </c>
      <c r="W27" s="23">
        <f t="shared" si="7"/>
        <v>0</v>
      </c>
      <c r="X27" s="6"/>
      <c r="Y27" s="6"/>
      <c r="Z27" s="25"/>
      <c r="AA27" s="25"/>
    </row>
    <row r="28" spans="1:27" ht="16.5" customHeight="1">
      <c r="A28" s="6"/>
      <c r="B28" s="6"/>
      <c r="C28" s="25"/>
      <c r="D28" s="25"/>
      <c r="E28" s="25"/>
      <c r="F28" s="25"/>
      <c r="G28" s="25"/>
      <c r="H28" s="25"/>
      <c r="I28" s="25"/>
      <c r="J28" s="25"/>
      <c r="K28" s="25"/>
      <c r="L28" s="25"/>
      <c r="M28" s="25"/>
      <c r="N28" s="6">
        <v>2082301</v>
      </c>
      <c r="O28" s="6" t="s">
        <v>1015</v>
      </c>
      <c r="P28" s="7">
        <v>0</v>
      </c>
      <c r="Q28" s="32">
        <v>0</v>
      </c>
      <c r="R28" s="32">
        <v>0</v>
      </c>
      <c r="S28" s="7">
        <v>0</v>
      </c>
      <c r="T28" s="7">
        <v>0</v>
      </c>
      <c r="U28" s="31">
        <v>0</v>
      </c>
      <c r="V28" s="32">
        <v>0</v>
      </c>
      <c r="W28" s="32">
        <v>0</v>
      </c>
      <c r="X28" s="6"/>
      <c r="Y28" s="6"/>
      <c r="Z28" s="25"/>
      <c r="AA28" s="25"/>
    </row>
    <row r="29" spans="1:27" ht="16.5" customHeight="1">
      <c r="A29" s="6"/>
      <c r="B29" s="6"/>
      <c r="C29" s="25"/>
      <c r="D29" s="25"/>
      <c r="E29" s="25"/>
      <c r="F29" s="25"/>
      <c r="G29" s="25"/>
      <c r="H29" s="25"/>
      <c r="I29" s="25"/>
      <c r="J29" s="25"/>
      <c r="K29" s="25"/>
      <c r="L29" s="25"/>
      <c r="M29" s="25"/>
      <c r="N29" s="6">
        <v>2082302</v>
      </c>
      <c r="O29" s="6" t="s">
        <v>113</v>
      </c>
      <c r="P29" s="7">
        <v>0</v>
      </c>
      <c r="Q29" s="32">
        <v>0</v>
      </c>
      <c r="R29" s="32">
        <v>0</v>
      </c>
      <c r="S29" s="7">
        <v>0</v>
      </c>
      <c r="T29" s="7">
        <v>0</v>
      </c>
      <c r="U29" s="31">
        <v>0</v>
      </c>
      <c r="V29" s="32">
        <v>0</v>
      </c>
      <c r="W29" s="32">
        <v>0</v>
      </c>
      <c r="X29" s="6"/>
      <c r="Y29" s="6"/>
      <c r="Z29" s="25"/>
      <c r="AA29" s="25"/>
    </row>
    <row r="30" spans="1:27" ht="16.5" customHeight="1">
      <c r="A30" s="6"/>
      <c r="B30" s="6"/>
      <c r="C30" s="25"/>
      <c r="D30" s="25"/>
      <c r="E30" s="25"/>
      <c r="F30" s="25"/>
      <c r="G30" s="25"/>
      <c r="H30" s="25"/>
      <c r="I30" s="25"/>
      <c r="J30" s="25"/>
      <c r="K30" s="25"/>
      <c r="L30" s="25"/>
      <c r="M30" s="25"/>
      <c r="N30" s="6">
        <v>2082399</v>
      </c>
      <c r="O30" s="6" t="s">
        <v>1118</v>
      </c>
      <c r="P30" s="7">
        <v>0</v>
      </c>
      <c r="Q30" s="32">
        <v>0</v>
      </c>
      <c r="R30" s="32">
        <v>0</v>
      </c>
      <c r="S30" s="7">
        <v>0</v>
      </c>
      <c r="T30" s="7">
        <v>0</v>
      </c>
      <c r="U30" s="31">
        <v>0</v>
      </c>
      <c r="V30" s="32">
        <v>0</v>
      </c>
      <c r="W30" s="32">
        <v>0</v>
      </c>
      <c r="X30" s="6"/>
      <c r="Y30" s="6"/>
      <c r="Z30" s="25"/>
      <c r="AA30" s="25"/>
    </row>
    <row r="31" spans="1:27" ht="16.5" customHeight="1">
      <c r="A31" s="6"/>
      <c r="B31" s="6"/>
      <c r="C31" s="25"/>
      <c r="D31" s="25"/>
      <c r="E31" s="25"/>
      <c r="F31" s="25"/>
      <c r="G31" s="25"/>
      <c r="H31" s="25"/>
      <c r="I31" s="25"/>
      <c r="J31" s="25"/>
      <c r="K31" s="25"/>
      <c r="L31" s="25"/>
      <c r="M31" s="25"/>
      <c r="N31" s="6">
        <v>2320417</v>
      </c>
      <c r="O31" s="24" t="s">
        <v>378</v>
      </c>
      <c r="P31" s="7">
        <v>0</v>
      </c>
      <c r="Q31" s="32">
        <v>0</v>
      </c>
      <c r="R31" s="32">
        <v>0</v>
      </c>
      <c r="S31" s="7">
        <v>0</v>
      </c>
      <c r="T31" s="7">
        <v>0</v>
      </c>
      <c r="U31" s="31">
        <v>0</v>
      </c>
      <c r="V31" s="32">
        <v>0</v>
      </c>
      <c r="W31" s="32">
        <v>0</v>
      </c>
      <c r="X31" s="6"/>
      <c r="Y31" s="6"/>
      <c r="Z31" s="25"/>
      <c r="AA31" s="25"/>
    </row>
    <row r="32" spans="1:27" ht="16.5" customHeight="1">
      <c r="A32" s="6"/>
      <c r="B32" s="6"/>
      <c r="C32" s="25"/>
      <c r="D32" s="25"/>
      <c r="E32" s="25"/>
      <c r="F32" s="25"/>
      <c r="G32" s="25"/>
      <c r="H32" s="25"/>
      <c r="I32" s="25"/>
      <c r="J32" s="25"/>
      <c r="K32" s="25"/>
      <c r="L32" s="25"/>
      <c r="M32" s="25"/>
      <c r="N32" s="6">
        <v>2330417</v>
      </c>
      <c r="O32" s="24" t="s">
        <v>510</v>
      </c>
      <c r="P32" s="26">
        <v>0</v>
      </c>
      <c r="Q32" s="32">
        <v>0</v>
      </c>
      <c r="R32" s="32">
        <v>0</v>
      </c>
      <c r="S32" s="26">
        <v>0</v>
      </c>
      <c r="T32" s="26">
        <v>0</v>
      </c>
      <c r="U32" s="32">
        <v>0</v>
      </c>
      <c r="V32" s="32">
        <v>0</v>
      </c>
      <c r="W32" s="32">
        <v>0</v>
      </c>
      <c r="X32" s="6"/>
      <c r="Y32" s="6"/>
      <c r="Z32" s="25"/>
      <c r="AA32" s="25"/>
    </row>
    <row r="33" spans="1:27" ht="16.5" customHeight="1">
      <c r="A33" s="6">
        <v>1030168</v>
      </c>
      <c r="B33" s="24" t="s">
        <v>1205</v>
      </c>
      <c r="C33" s="7">
        <v>0</v>
      </c>
      <c r="D33" s="31">
        <v>0</v>
      </c>
      <c r="E33" s="31">
        <v>0</v>
      </c>
      <c r="F33" s="13">
        <v>0</v>
      </c>
      <c r="G33" s="13">
        <v>0</v>
      </c>
      <c r="H33" s="7">
        <v>0</v>
      </c>
      <c r="I33" s="7">
        <v>0</v>
      </c>
      <c r="J33" s="7">
        <v>0</v>
      </c>
      <c r="K33" s="31">
        <v>0</v>
      </c>
      <c r="L33" s="32">
        <v>0</v>
      </c>
      <c r="M33" s="32">
        <v>0</v>
      </c>
      <c r="N33" s="6">
        <v>21160</v>
      </c>
      <c r="O33" s="24" t="s">
        <v>578</v>
      </c>
      <c r="P33" s="9">
        <f aca="true" t="shared" si="8" ref="P33:W33">SUM(P34:P37)</f>
        <v>0</v>
      </c>
      <c r="Q33" s="23">
        <f t="shared" si="8"/>
        <v>0</v>
      </c>
      <c r="R33" s="23">
        <f t="shared" si="8"/>
        <v>0</v>
      </c>
      <c r="S33" s="9">
        <f t="shared" si="8"/>
        <v>0</v>
      </c>
      <c r="T33" s="9">
        <f t="shared" si="8"/>
        <v>0</v>
      </c>
      <c r="U33" s="9">
        <f t="shared" si="8"/>
        <v>0</v>
      </c>
      <c r="V33" s="23">
        <f t="shared" si="8"/>
        <v>0</v>
      </c>
      <c r="W33" s="23">
        <f t="shared" si="8"/>
        <v>0</v>
      </c>
      <c r="X33" s="6">
        <v>1030168</v>
      </c>
      <c r="Y33" s="24" t="s">
        <v>702</v>
      </c>
      <c r="Z33" s="7">
        <v>0</v>
      </c>
      <c r="AA33" s="9">
        <f>SUM(C33:M33)-SUM(P33:W33)-Z33-I33</f>
        <v>0</v>
      </c>
    </row>
    <row r="34" spans="1:27" ht="16.5" customHeight="1">
      <c r="A34" s="6"/>
      <c r="B34" s="6"/>
      <c r="C34" s="25"/>
      <c r="D34" s="25"/>
      <c r="E34" s="25"/>
      <c r="F34" s="25"/>
      <c r="G34" s="25"/>
      <c r="H34" s="25"/>
      <c r="I34" s="25"/>
      <c r="J34" s="25"/>
      <c r="K34" s="25"/>
      <c r="L34" s="25"/>
      <c r="M34" s="25"/>
      <c r="N34" s="6">
        <v>2116001</v>
      </c>
      <c r="O34" s="6" t="s">
        <v>74</v>
      </c>
      <c r="P34" s="7">
        <v>0</v>
      </c>
      <c r="Q34" s="32">
        <v>0</v>
      </c>
      <c r="R34" s="32">
        <v>0</v>
      </c>
      <c r="S34" s="7">
        <v>0</v>
      </c>
      <c r="T34" s="7">
        <v>0</v>
      </c>
      <c r="U34" s="31">
        <v>0</v>
      </c>
      <c r="V34" s="32">
        <v>0</v>
      </c>
      <c r="W34" s="32">
        <v>0</v>
      </c>
      <c r="X34" s="6"/>
      <c r="Y34" s="6"/>
      <c r="Z34" s="25"/>
      <c r="AA34" s="25"/>
    </row>
    <row r="35" spans="1:27" ht="16.5" customHeight="1">
      <c r="A35" s="6"/>
      <c r="B35" s="6"/>
      <c r="C35" s="25"/>
      <c r="D35" s="25"/>
      <c r="E35" s="25"/>
      <c r="F35" s="25"/>
      <c r="G35" s="25"/>
      <c r="H35" s="25"/>
      <c r="I35" s="25"/>
      <c r="J35" s="25"/>
      <c r="K35" s="25"/>
      <c r="L35" s="25"/>
      <c r="M35" s="25"/>
      <c r="N35" s="6">
        <v>2116002</v>
      </c>
      <c r="O35" s="6" t="s">
        <v>798</v>
      </c>
      <c r="P35" s="7">
        <v>0</v>
      </c>
      <c r="Q35" s="32">
        <v>0</v>
      </c>
      <c r="R35" s="32">
        <v>0</v>
      </c>
      <c r="S35" s="7">
        <v>0</v>
      </c>
      <c r="T35" s="7">
        <v>0</v>
      </c>
      <c r="U35" s="31">
        <v>0</v>
      </c>
      <c r="V35" s="32">
        <v>0</v>
      </c>
      <c r="W35" s="32">
        <v>0</v>
      </c>
      <c r="X35" s="6"/>
      <c r="Y35" s="6"/>
      <c r="Z35" s="25"/>
      <c r="AA35" s="25"/>
    </row>
    <row r="36" spans="1:27" ht="16.5" customHeight="1">
      <c r="A36" s="6"/>
      <c r="B36" s="6"/>
      <c r="C36" s="25"/>
      <c r="D36" s="25"/>
      <c r="E36" s="25"/>
      <c r="F36" s="25"/>
      <c r="G36" s="25"/>
      <c r="H36" s="25"/>
      <c r="I36" s="25"/>
      <c r="J36" s="25"/>
      <c r="K36" s="25"/>
      <c r="L36" s="25"/>
      <c r="M36" s="25"/>
      <c r="N36" s="6">
        <v>2116003</v>
      </c>
      <c r="O36" s="6" t="s">
        <v>263</v>
      </c>
      <c r="P36" s="7">
        <v>0</v>
      </c>
      <c r="Q36" s="32">
        <v>0</v>
      </c>
      <c r="R36" s="32">
        <v>0</v>
      </c>
      <c r="S36" s="7">
        <v>0</v>
      </c>
      <c r="T36" s="7">
        <v>0</v>
      </c>
      <c r="U36" s="31">
        <v>0</v>
      </c>
      <c r="V36" s="32">
        <v>0</v>
      </c>
      <c r="W36" s="32">
        <v>0</v>
      </c>
      <c r="X36" s="6"/>
      <c r="Y36" s="6"/>
      <c r="Z36" s="25"/>
      <c r="AA36" s="25"/>
    </row>
    <row r="37" spans="1:27" ht="16.5" customHeight="1">
      <c r="A37" s="6"/>
      <c r="B37" s="6"/>
      <c r="C37" s="25"/>
      <c r="D37" s="25"/>
      <c r="E37" s="25"/>
      <c r="F37" s="25"/>
      <c r="G37" s="25"/>
      <c r="H37" s="25"/>
      <c r="I37" s="25"/>
      <c r="J37" s="25"/>
      <c r="K37" s="25"/>
      <c r="L37" s="25"/>
      <c r="M37" s="25"/>
      <c r="N37" s="6">
        <v>2116099</v>
      </c>
      <c r="O37" s="6" t="s">
        <v>450</v>
      </c>
      <c r="P37" s="7">
        <v>0</v>
      </c>
      <c r="Q37" s="32">
        <v>0</v>
      </c>
      <c r="R37" s="32">
        <v>0</v>
      </c>
      <c r="S37" s="7">
        <v>0</v>
      </c>
      <c r="T37" s="26">
        <v>0</v>
      </c>
      <c r="U37" s="32">
        <v>0</v>
      </c>
      <c r="V37" s="32">
        <v>0</v>
      </c>
      <c r="W37" s="32">
        <v>0</v>
      </c>
      <c r="X37" s="6"/>
      <c r="Y37" s="6"/>
      <c r="Z37" s="25"/>
      <c r="AA37" s="25"/>
    </row>
    <row r="38" spans="1:27" ht="16.5" customHeight="1">
      <c r="A38" s="6">
        <v>1030175</v>
      </c>
      <c r="B38" s="24" t="s">
        <v>174</v>
      </c>
      <c r="C38" s="9">
        <f aca="true" t="shared" si="9" ref="C38:M38">C39+C40</f>
        <v>0</v>
      </c>
      <c r="D38" s="9">
        <f t="shared" si="9"/>
        <v>0</v>
      </c>
      <c r="E38" s="9">
        <f t="shared" si="9"/>
        <v>0</v>
      </c>
      <c r="F38" s="9">
        <f t="shared" si="9"/>
        <v>0</v>
      </c>
      <c r="G38" s="9">
        <f t="shared" si="9"/>
        <v>0</v>
      </c>
      <c r="H38" s="9">
        <f t="shared" si="9"/>
        <v>0</v>
      </c>
      <c r="I38" s="9">
        <f t="shared" si="9"/>
        <v>0</v>
      </c>
      <c r="J38" s="9">
        <f t="shared" si="9"/>
        <v>0</v>
      </c>
      <c r="K38" s="9">
        <f t="shared" si="9"/>
        <v>0</v>
      </c>
      <c r="L38" s="23">
        <f t="shared" si="9"/>
        <v>0</v>
      </c>
      <c r="M38" s="23">
        <f t="shared" si="9"/>
        <v>0</v>
      </c>
      <c r="N38" s="6">
        <v>21161</v>
      </c>
      <c r="O38" s="24" t="s">
        <v>866</v>
      </c>
      <c r="P38" s="9">
        <f aca="true" t="shared" si="10" ref="P38:W38">SUM(P39:P42)</f>
        <v>0</v>
      </c>
      <c r="Q38" s="23">
        <f t="shared" si="10"/>
        <v>0</v>
      </c>
      <c r="R38" s="23">
        <f t="shared" si="10"/>
        <v>0</v>
      </c>
      <c r="S38" s="9">
        <f t="shared" si="10"/>
        <v>0</v>
      </c>
      <c r="T38" s="9">
        <f t="shared" si="10"/>
        <v>0</v>
      </c>
      <c r="U38" s="9">
        <f t="shared" si="10"/>
        <v>0</v>
      </c>
      <c r="V38" s="23">
        <f t="shared" si="10"/>
        <v>0</v>
      </c>
      <c r="W38" s="23">
        <f t="shared" si="10"/>
        <v>0</v>
      </c>
      <c r="X38" s="6">
        <v>1030175</v>
      </c>
      <c r="Y38" s="24" t="s">
        <v>73</v>
      </c>
      <c r="Z38" s="9">
        <f>Z39+Z40</f>
        <v>0</v>
      </c>
      <c r="AA38" s="9">
        <f>SUM(C38:M38)-SUM(P38:W38)-Z38-I38</f>
        <v>0</v>
      </c>
    </row>
    <row r="39" spans="1:27" ht="16.5" customHeight="1">
      <c r="A39" s="6">
        <v>103017501</v>
      </c>
      <c r="B39" s="6" t="s">
        <v>1008</v>
      </c>
      <c r="C39" s="7">
        <v>0</v>
      </c>
      <c r="D39" s="31">
        <v>0</v>
      </c>
      <c r="E39" s="31">
        <v>0</v>
      </c>
      <c r="F39" s="13">
        <v>0</v>
      </c>
      <c r="G39" s="13">
        <v>0</v>
      </c>
      <c r="H39" s="7">
        <v>0</v>
      </c>
      <c r="I39" s="7">
        <v>0</v>
      </c>
      <c r="J39" s="7">
        <v>0</v>
      </c>
      <c r="K39" s="31">
        <v>0</v>
      </c>
      <c r="L39" s="32">
        <v>0</v>
      </c>
      <c r="M39" s="32">
        <v>0</v>
      </c>
      <c r="N39" s="6">
        <v>2116101</v>
      </c>
      <c r="O39" s="6" t="s">
        <v>838</v>
      </c>
      <c r="P39" s="7">
        <v>0</v>
      </c>
      <c r="Q39" s="32">
        <v>0</v>
      </c>
      <c r="R39" s="32">
        <v>0</v>
      </c>
      <c r="S39" s="7">
        <v>0</v>
      </c>
      <c r="T39" s="7">
        <v>0</v>
      </c>
      <c r="U39" s="31">
        <v>0</v>
      </c>
      <c r="V39" s="32">
        <v>0</v>
      </c>
      <c r="W39" s="32">
        <v>0</v>
      </c>
      <c r="X39" s="6">
        <v>103017501</v>
      </c>
      <c r="Y39" s="6" t="s">
        <v>852</v>
      </c>
      <c r="Z39" s="7">
        <v>0</v>
      </c>
      <c r="AA39" s="7">
        <v>0</v>
      </c>
    </row>
    <row r="40" spans="1:27" ht="16.5" customHeight="1">
      <c r="A40" s="6">
        <v>103017502</v>
      </c>
      <c r="B40" s="6" t="s">
        <v>233</v>
      </c>
      <c r="C40" s="7">
        <v>0</v>
      </c>
      <c r="D40" s="31">
        <v>0</v>
      </c>
      <c r="E40" s="31">
        <v>0</v>
      </c>
      <c r="F40" s="13">
        <v>0</v>
      </c>
      <c r="G40" s="13">
        <v>0</v>
      </c>
      <c r="H40" s="7">
        <v>0</v>
      </c>
      <c r="I40" s="7">
        <v>0</v>
      </c>
      <c r="J40" s="7">
        <v>0</v>
      </c>
      <c r="K40" s="31">
        <v>0</v>
      </c>
      <c r="L40" s="32">
        <v>0</v>
      </c>
      <c r="M40" s="32">
        <v>0</v>
      </c>
      <c r="N40" s="6">
        <v>2116102</v>
      </c>
      <c r="O40" s="6" t="s">
        <v>1180</v>
      </c>
      <c r="P40" s="7">
        <v>0</v>
      </c>
      <c r="Q40" s="32">
        <v>0</v>
      </c>
      <c r="R40" s="32">
        <v>0</v>
      </c>
      <c r="S40" s="7">
        <v>0</v>
      </c>
      <c r="T40" s="7">
        <v>0</v>
      </c>
      <c r="U40" s="31">
        <v>0</v>
      </c>
      <c r="V40" s="32">
        <v>0</v>
      </c>
      <c r="W40" s="32">
        <v>0</v>
      </c>
      <c r="X40" s="6">
        <v>103017502</v>
      </c>
      <c r="Y40" s="6" t="s">
        <v>714</v>
      </c>
      <c r="Z40" s="7">
        <v>0</v>
      </c>
      <c r="AA40" s="7">
        <v>0</v>
      </c>
    </row>
    <row r="41" spans="1:27" ht="16.5" customHeight="1">
      <c r="A41" s="6"/>
      <c r="B41" s="6"/>
      <c r="C41" s="25"/>
      <c r="D41" s="25"/>
      <c r="E41" s="25"/>
      <c r="F41" s="25"/>
      <c r="G41" s="25"/>
      <c r="H41" s="25"/>
      <c r="I41" s="25"/>
      <c r="J41" s="25"/>
      <c r="K41" s="25"/>
      <c r="L41" s="25"/>
      <c r="M41" s="25"/>
      <c r="N41" s="6">
        <v>2116103</v>
      </c>
      <c r="O41" s="6" t="s">
        <v>485</v>
      </c>
      <c r="P41" s="7">
        <v>0</v>
      </c>
      <c r="Q41" s="32">
        <v>0</v>
      </c>
      <c r="R41" s="32">
        <v>0</v>
      </c>
      <c r="S41" s="7">
        <v>0</v>
      </c>
      <c r="T41" s="7">
        <v>0</v>
      </c>
      <c r="U41" s="31">
        <v>0</v>
      </c>
      <c r="V41" s="32">
        <v>0</v>
      </c>
      <c r="W41" s="32">
        <v>0</v>
      </c>
      <c r="X41" s="6"/>
      <c r="Y41" s="6"/>
      <c r="Z41" s="25"/>
      <c r="AA41" s="25"/>
    </row>
    <row r="42" spans="1:27" ht="16.5" customHeight="1">
      <c r="A42" s="6"/>
      <c r="B42" s="6"/>
      <c r="C42" s="25"/>
      <c r="D42" s="25"/>
      <c r="E42" s="25"/>
      <c r="F42" s="25"/>
      <c r="G42" s="25"/>
      <c r="H42" s="25"/>
      <c r="I42" s="25"/>
      <c r="J42" s="25"/>
      <c r="K42" s="25"/>
      <c r="L42" s="25"/>
      <c r="M42" s="25"/>
      <c r="N42" s="6">
        <v>2116104</v>
      </c>
      <c r="O42" s="6" t="s">
        <v>192</v>
      </c>
      <c r="P42" s="7">
        <v>0</v>
      </c>
      <c r="Q42" s="32">
        <v>0</v>
      </c>
      <c r="R42" s="32">
        <v>0</v>
      </c>
      <c r="S42" s="7">
        <v>0</v>
      </c>
      <c r="T42" s="26">
        <v>0</v>
      </c>
      <c r="U42" s="32">
        <v>0</v>
      </c>
      <c r="V42" s="32">
        <v>0</v>
      </c>
      <c r="W42" s="32">
        <v>0</v>
      </c>
      <c r="X42" s="6"/>
      <c r="Y42" s="6"/>
      <c r="Z42" s="25"/>
      <c r="AA42" s="25"/>
    </row>
    <row r="43" spans="1:27" ht="16.5" customHeight="1">
      <c r="A43" s="6">
        <v>1030148</v>
      </c>
      <c r="B43" s="24" t="s">
        <v>1075</v>
      </c>
      <c r="C43" s="9">
        <f aca="true" t="shared" si="11" ref="C43:M43">SUM(C44:C48)</f>
        <v>276360</v>
      </c>
      <c r="D43" s="9">
        <f t="shared" si="11"/>
        <v>0</v>
      </c>
      <c r="E43" s="9">
        <f t="shared" si="11"/>
        <v>0</v>
      </c>
      <c r="F43" s="9">
        <f t="shared" si="11"/>
        <v>0</v>
      </c>
      <c r="G43" s="9">
        <f t="shared" si="11"/>
        <v>30</v>
      </c>
      <c r="H43" s="9">
        <f t="shared" si="11"/>
        <v>0</v>
      </c>
      <c r="I43" s="9">
        <f t="shared" si="11"/>
        <v>0</v>
      </c>
      <c r="J43" s="9">
        <f t="shared" si="11"/>
        <v>0</v>
      </c>
      <c r="K43" s="9">
        <f t="shared" si="11"/>
        <v>392200</v>
      </c>
      <c r="L43" s="23">
        <f t="shared" si="11"/>
        <v>0</v>
      </c>
      <c r="M43" s="23">
        <f t="shared" si="11"/>
        <v>0</v>
      </c>
      <c r="N43" s="6"/>
      <c r="O43" s="24" t="s">
        <v>860</v>
      </c>
      <c r="P43" s="9">
        <f aca="true" t="shared" si="12" ref="P43:W43">SUM(P44,P57,P58)</f>
        <v>254110</v>
      </c>
      <c r="Q43" s="23">
        <f t="shared" si="12"/>
        <v>0</v>
      </c>
      <c r="R43" s="23">
        <f t="shared" si="12"/>
        <v>33970</v>
      </c>
      <c r="S43" s="9">
        <f t="shared" si="12"/>
        <v>0</v>
      </c>
      <c r="T43" s="9">
        <f t="shared" si="12"/>
        <v>373200</v>
      </c>
      <c r="U43" s="9">
        <f t="shared" si="12"/>
        <v>0</v>
      </c>
      <c r="V43" s="23">
        <f t="shared" si="12"/>
        <v>0</v>
      </c>
      <c r="W43" s="23">
        <f t="shared" si="12"/>
        <v>0</v>
      </c>
      <c r="X43" s="6">
        <v>1030148</v>
      </c>
      <c r="Y43" s="24" t="s">
        <v>746</v>
      </c>
      <c r="Z43" s="9">
        <f>SUM(Z44:Z48)</f>
        <v>0</v>
      </c>
      <c r="AA43" s="9">
        <f>SUM(C43:M43)-SUM(P43:W43)-Z43-I43</f>
        <v>7310</v>
      </c>
    </row>
    <row r="44" spans="1:27" ht="16.5" customHeight="1">
      <c r="A44" s="6">
        <v>103014801</v>
      </c>
      <c r="B44" s="6" t="s">
        <v>611</v>
      </c>
      <c r="C44" s="7">
        <v>291275</v>
      </c>
      <c r="D44" s="31">
        <v>0</v>
      </c>
      <c r="E44" s="31">
        <v>0</v>
      </c>
      <c r="F44" s="13">
        <v>0</v>
      </c>
      <c r="G44" s="13">
        <v>30</v>
      </c>
      <c r="H44" s="7">
        <v>0</v>
      </c>
      <c r="I44" s="7">
        <v>0</v>
      </c>
      <c r="J44" s="7">
        <v>0</v>
      </c>
      <c r="K44" s="31">
        <v>392200</v>
      </c>
      <c r="L44" s="32">
        <v>0</v>
      </c>
      <c r="M44" s="32">
        <v>0</v>
      </c>
      <c r="N44" s="6">
        <v>21208</v>
      </c>
      <c r="O44" s="24" t="s">
        <v>1210</v>
      </c>
      <c r="P44" s="9">
        <f aca="true" t="shared" si="13" ref="P44:W44">SUM(P45:P56)</f>
        <v>246420</v>
      </c>
      <c r="Q44" s="23">
        <f t="shared" si="13"/>
        <v>0</v>
      </c>
      <c r="R44" s="23">
        <f t="shared" si="13"/>
        <v>33570</v>
      </c>
      <c r="S44" s="9">
        <f t="shared" si="13"/>
        <v>0</v>
      </c>
      <c r="T44" s="9">
        <f t="shared" si="13"/>
        <v>373200</v>
      </c>
      <c r="U44" s="9">
        <f t="shared" si="13"/>
        <v>0</v>
      </c>
      <c r="V44" s="23">
        <f t="shared" si="13"/>
        <v>0</v>
      </c>
      <c r="W44" s="23">
        <f t="shared" si="13"/>
        <v>0</v>
      </c>
      <c r="X44" s="6">
        <v>103014801</v>
      </c>
      <c r="Y44" s="6" t="s">
        <v>292</v>
      </c>
      <c r="Z44" s="7">
        <v>0</v>
      </c>
      <c r="AA44" s="7">
        <v>7310</v>
      </c>
    </row>
    <row r="45" spans="1:27" ht="16.5" customHeight="1">
      <c r="A45" s="6">
        <v>103014802</v>
      </c>
      <c r="B45" s="6" t="s">
        <v>1062</v>
      </c>
      <c r="C45" s="7">
        <v>0</v>
      </c>
      <c r="D45" s="31">
        <v>0</v>
      </c>
      <c r="E45" s="31">
        <v>0</v>
      </c>
      <c r="F45" s="13">
        <v>0</v>
      </c>
      <c r="G45" s="13">
        <v>0</v>
      </c>
      <c r="H45" s="7">
        <v>0</v>
      </c>
      <c r="I45" s="7">
        <v>0</v>
      </c>
      <c r="J45" s="7">
        <v>0</v>
      </c>
      <c r="K45" s="31">
        <v>0</v>
      </c>
      <c r="L45" s="32">
        <v>0</v>
      </c>
      <c r="M45" s="32">
        <v>0</v>
      </c>
      <c r="N45" s="6">
        <v>2120801</v>
      </c>
      <c r="O45" s="6" t="s">
        <v>291</v>
      </c>
      <c r="P45" s="7">
        <v>227420</v>
      </c>
      <c r="Q45" s="32">
        <v>0</v>
      </c>
      <c r="R45" s="32">
        <v>33570</v>
      </c>
      <c r="S45" s="7">
        <v>0</v>
      </c>
      <c r="T45" s="7">
        <v>373200</v>
      </c>
      <c r="U45" s="31">
        <v>0</v>
      </c>
      <c r="V45" s="32">
        <v>0</v>
      </c>
      <c r="W45" s="32">
        <v>0</v>
      </c>
      <c r="X45" s="6">
        <v>103014802</v>
      </c>
      <c r="Y45" s="6" t="s">
        <v>1062</v>
      </c>
      <c r="Z45" s="7">
        <v>0</v>
      </c>
      <c r="AA45" s="7">
        <v>0</v>
      </c>
    </row>
    <row r="46" spans="1:27" ht="16.5" customHeight="1">
      <c r="A46" s="6">
        <v>103014803</v>
      </c>
      <c r="B46" s="6" t="s">
        <v>1004</v>
      </c>
      <c r="C46" s="7">
        <v>0</v>
      </c>
      <c r="D46" s="31">
        <v>0</v>
      </c>
      <c r="E46" s="31">
        <v>0</v>
      </c>
      <c r="F46" s="13">
        <v>0</v>
      </c>
      <c r="G46" s="13">
        <v>0</v>
      </c>
      <c r="H46" s="7">
        <v>0</v>
      </c>
      <c r="I46" s="7">
        <v>0</v>
      </c>
      <c r="J46" s="7">
        <v>0</v>
      </c>
      <c r="K46" s="31">
        <v>0</v>
      </c>
      <c r="L46" s="32">
        <v>0</v>
      </c>
      <c r="M46" s="32">
        <v>0</v>
      </c>
      <c r="N46" s="6">
        <v>2120802</v>
      </c>
      <c r="O46" s="6" t="s">
        <v>463</v>
      </c>
      <c r="P46" s="7">
        <v>0</v>
      </c>
      <c r="Q46" s="32">
        <v>0</v>
      </c>
      <c r="R46" s="32">
        <v>0</v>
      </c>
      <c r="S46" s="7">
        <v>0</v>
      </c>
      <c r="T46" s="7">
        <v>0</v>
      </c>
      <c r="U46" s="31">
        <v>0</v>
      </c>
      <c r="V46" s="32">
        <v>0</v>
      </c>
      <c r="W46" s="32">
        <v>0</v>
      </c>
      <c r="X46" s="6">
        <v>103014803</v>
      </c>
      <c r="Y46" s="6" t="s">
        <v>1167</v>
      </c>
      <c r="Z46" s="7">
        <v>0</v>
      </c>
      <c r="AA46" s="7">
        <v>0</v>
      </c>
    </row>
    <row r="47" spans="1:27" ht="16.5" customHeight="1">
      <c r="A47" s="6">
        <v>103014898</v>
      </c>
      <c r="B47" s="6" t="s">
        <v>544</v>
      </c>
      <c r="C47" s="7">
        <v>-14915</v>
      </c>
      <c r="D47" s="31">
        <v>0</v>
      </c>
      <c r="E47" s="31">
        <v>0</v>
      </c>
      <c r="F47" s="13">
        <v>0</v>
      </c>
      <c r="G47" s="13">
        <v>0</v>
      </c>
      <c r="H47" s="7">
        <v>0</v>
      </c>
      <c r="I47" s="7">
        <v>0</v>
      </c>
      <c r="J47" s="7">
        <v>0</v>
      </c>
      <c r="K47" s="31">
        <v>0</v>
      </c>
      <c r="L47" s="32">
        <v>0</v>
      </c>
      <c r="M47" s="32">
        <v>0</v>
      </c>
      <c r="N47" s="6">
        <v>2120803</v>
      </c>
      <c r="O47" s="6" t="s">
        <v>245</v>
      </c>
      <c r="P47" s="7">
        <v>0</v>
      </c>
      <c r="Q47" s="32">
        <v>0</v>
      </c>
      <c r="R47" s="32">
        <v>0</v>
      </c>
      <c r="S47" s="7">
        <v>0</v>
      </c>
      <c r="T47" s="7">
        <v>0</v>
      </c>
      <c r="U47" s="31">
        <v>0</v>
      </c>
      <c r="V47" s="32">
        <v>0</v>
      </c>
      <c r="W47" s="32">
        <v>0</v>
      </c>
      <c r="X47" s="6">
        <v>103014898</v>
      </c>
      <c r="Y47" s="6" t="s">
        <v>544</v>
      </c>
      <c r="Z47" s="7">
        <v>0</v>
      </c>
      <c r="AA47" s="7">
        <v>0</v>
      </c>
    </row>
    <row r="48" spans="1:27" ht="16.5" customHeight="1">
      <c r="A48" s="6">
        <v>103014899</v>
      </c>
      <c r="B48" s="6" t="s">
        <v>674</v>
      </c>
      <c r="C48" s="7">
        <v>0</v>
      </c>
      <c r="D48" s="31">
        <v>0</v>
      </c>
      <c r="E48" s="31">
        <v>0</v>
      </c>
      <c r="F48" s="13">
        <v>0</v>
      </c>
      <c r="G48" s="13">
        <v>0</v>
      </c>
      <c r="H48" s="7">
        <v>0</v>
      </c>
      <c r="I48" s="7">
        <v>0</v>
      </c>
      <c r="J48" s="7">
        <v>0</v>
      </c>
      <c r="K48" s="31">
        <v>0</v>
      </c>
      <c r="L48" s="32">
        <v>0</v>
      </c>
      <c r="M48" s="32">
        <v>0</v>
      </c>
      <c r="N48" s="6">
        <v>2120804</v>
      </c>
      <c r="O48" s="6" t="s">
        <v>199</v>
      </c>
      <c r="P48" s="7">
        <v>0</v>
      </c>
      <c r="Q48" s="32">
        <v>0</v>
      </c>
      <c r="R48" s="32">
        <v>0</v>
      </c>
      <c r="S48" s="7">
        <v>0</v>
      </c>
      <c r="T48" s="7">
        <v>0</v>
      </c>
      <c r="U48" s="31">
        <v>0</v>
      </c>
      <c r="V48" s="32">
        <v>0</v>
      </c>
      <c r="W48" s="32">
        <v>0</v>
      </c>
      <c r="X48" s="6">
        <v>103014899</v>
      </c>
      <c r="Y48" s="6" t="s">
        <v>565</v>
      </c>
      <c r="Z48" s="7">
        <v>0</v>
      </c>
      <c r="AA48" s="7">
        <v>0</v>
      </c>
    </row>
    <row r="49" spans="1:27" ht="16.5" customHeight="1">
      <c r="A49" s="6"/>
      <c r="B49" s="6"/>
      <c r="C49" s="25"/>
      <c r="D49" s="25"/>
      <c r="E49" s="25"/>
      <c r="F49" s="25"/>
      <c r="G49" s="25"/>
      <c r="H49" s="25"/>
      <c r="I49" s="25"/>
      <c r="J49" s="25"/>
      <c r="K49" s="25"/>
      <c r="L49" s="25"/>
      <c r="M49" s="25"/>
      <c r="N49" s="6">
        <v>2120805</v>
      </c>
      <c r="O49" s="6" t="s">
        <v>837</v>
      </c>
      <c r="P49" s="7">
        <v>0</v>
      </c>
      <c r="Q49" s="32">
        <v>0</v>
      </c>
      <c r="R49" s="32">
        <v>0</v>
      </c>
      <c r="S49" s="7">
        <v>0</v>
      </c>
      <c r="T49" s="7">
        <v>0</v>
      </c>
      <c r="U49" s="31">
        <v>0</v>
      </c>
      <c r="V49" s="32">
        <v>0</v>
      </c>
      <c r="W49" s="32">
        <v>0</v>
      </c>
      <c r="X49" s="6"/>
      <c r="Y49" s="6"/>
      <c r="Z49" s="25"/>
      <c r="AA49" s="25"/>
    </row>
    <row r="50" spans="1:27" ht="16.5" customHeight="1">
      <c r="A50" s="6"/>
      <c r="B50" s="6"/>
      <c r="C50" s="25"/>
      <c r="D50" s="25"/>
      <c r="E50" s="25"/>
      <c r="F50" s="25"/>
      <c r="G50" s="25"/>
      <c r="H50" s="25"/>
      <c r="I50" s="25"/>
      <c r="J50" s="25"/>
      <c r="K50" s="25"/>
      <c r="L50" s="25"/>
      <c r="M50" s="25"/>
      <c r="N50" s="6">
        <v>2120806</v>
      </c>
      <c r="O50" s="6" t="s">
        <v>1241</v>
      </c>
      <c r="P50" s="7">
        <v>0</v>
      </c>
      <c r="Q50" s="32">
        <v>0</v>
      </c>
      <c r="R50" s="32">
        <v>0</v>
      </c>
      <c r="S50" s="7">
        <v>0</v>
      </c>
      <c r="T50" s="7">
        <v>0</v>
      </c>
      <c r="U50" s="31">
        <v>0</v>
      </c>
      <c r="V50" s="32">
        <v>0</v>
      </c>
      <c r="W50" s="32">
        <v>0</v>
      </c>
      <c r="X50" s="6"/>
      <c r="Y50" s="6"/>
      <c r="Z50" s="25"/>
      <c r="AA50" s="25"/>
    </row>
    <row r="51" spans="1:27" ht="16.5" customHeight="1">
      <c r="A51" s="6"/>
      <c r="B51" s="6"/>
      <c r="C51" s="25"/>
      <c r="D51" s="25"/>
      <c r="E51" s="25"/>
      <c r="F51" s="25"/>
      <c r="G51" s="25"/>
      <c r="H51" s="25"/>
      <c r="I51" s="25"/>
      <c r="J51" s="25"/>
      <c r="K51" s="25"/>
      <c r="L51" s="25"/>
      <c r="M51" s="25"/>
      <c r="N51" s="6">
        <v>2120807</v>
      </c>
      <c r="O51" s="6" t="s">
        <v>383</v>
      </c>
      <c r="P51" s="7">
        <v>0</v>
      </c>
      <c r="Q51" s="32">
        <v>0</v>
      </c>
      <c r="R51" s="32">
        <v>0</v>
      </c>
      <c r="S51" s="7">
        <v>0</v>
      </c>
      <c r="T51" s="7">
        <v>0</v>
      </c>
      <c r="U51" s="31">
        <v>0</v>
      </c>
      <c r="V51" s="32">
        <v>0</v>
      </c>
      <c r="W51" s="32">
        <v>0</v>
      </c>
      <c r="X51" s="6"/>
      <c r="Y51" s="6"/>
      <c r="Z51" s="25"/>
      <c r="AA51" s="25"/>
    </row>
    <row r="52" spans="1:27" ht="16.5" customHeight="1">
      <c r="A52" s="6"/>
      <c r="B52" s="6"/>
      <c r="C52" s="25"/>
      <c r="D52" s="25"/>
      <c r="E52" s="25"/>
      <c r="F52" s="25"/>
      <c r="G52" s="25"/>
      <c r="H52" s="25"/>
      <c r="I52" s="25"/>
      <c r="J52" s="25"/>
      <c r="K52" s="25"/>
      <c r="L52" s="25"/>
      <c r="M52" s="25"/>
      <c r="N52" s="6">
        <v>2120809</v>
      </c>
      <c r="O52" s="6" t="s">
        <v>72</v>
      </c>
      <c r="P52" s="7">
        <v>0</v>
      </c>
      <c r="Q52" s="32">
        <v>0</v>
      </c>
      <c r="R52" s="32">
        <v>0</v>
      </c>
      <c r="S52" s="7">
        <v>0</v>
      </c>
      <c r="T52" s="7">
        <v>0</v>
      </c>
      <c r="U52" s="31">
        <v>0</v>
      </c>
      <c r="V52" s="32">
        <v>0</v>
      </c>
      <c r="W52" s="32">
        <v>0</v>
      </c>
      <c r="X52" s="6"/>
      <c r="Y52" s="6"/>
      <c r="Z52" s="25"/>
      <c r="AA52" s="25"/>
    </row>
    <row r="53" spans="1:27" ht="16.5" customHeight="1">
      <c r="A53" s="6"/>
      <c r="B53" s="6"/>
      <c r="C53" s="25"/>
      <c r="D53" s="25"/>
      <c r="E53" s="25"/>
      <c r="F53" s="25"/>
      <c r="G53" s="25"/>
      <c r="H53" s="25"/>
      <c r="I53" s="25"/>
      <c r="J53" s="25"/>
      <c r="K53" s="25"/>
      <c r="L53" s="25"/>
      <c r="M53" s="25"/>
      <c r="N53" s="6">
        <v>2120810</v>
      </c>
      <c r="O53" s="6" t="s">
        <v>1245</v>
      </c>
      <c r="P53" s="7">
        <v>0</v>
      </c>
      <c r="Q53" s="32">
        <v>0</v>
      </c>
      <c r="R53" s="32">
        <v>0</v>
      </c>
      <c r="S53" s="7">
        <v>0</v>
      </c>
      <c r="T53" s="7">
        <v>0</v>
      </c>
      <c r="U53" s="31">
        <v>0</v>
      </c>
      <c r="V53" s="32">
        <v>0</v>
      </c>
      <c r="W53" s="32">
        <v>0</v>
      </c>
      <c r="X53" s="6"/>
      <c r="Y53" s="6"/>
      <c r="Z53" s="25"/>
      <c r="AA53" s="25"/>
    </row>
    <row r="54" spans="1:27" ht="16.5" customHeight="1">
      <c r="A54" s="6"/>
      <c r="B54" s="6"/>
      <c r="C54" s="25"/>
      <c r="D54" s="25"/>
      <c r="E54" s="25"/>
      <c r="F54" s="25"/>
      <c r="G54" s="25"/>
      <c r="H54" s="25"/>
      <c r="I54" s="25"/>
      <c r="J54" s="25"/>
      <c r="K54" s="25"/>
      <c r="L54" s="25"/>
      <c r="M54" s="25"/>
      <c r="N54" s="6">
        <v>2120811</v>
      </c>
      <c r="O54" s="6" t="s">
        <v>362</v>
      </c>
      <c r="P54" s="7">
        <v>0</v>
      </c>
      <c r="Q54" s="32">
        <v>0</v>
      </c>
      <c r="R54" s="32">
        <v>0</v>
      </c>
      <c r="S54" s="7">
        <v>0</v>
      </c>
      <c r="T54" s="7">
        <v>0</v>
      </c>
      <c r="U54" s="31">
        <v>0</v>
      </c>
      <c r="V54" s="32">
        <v>0</v>
      </c>
      <c r="W54" s="32">
        <v>0</v>
      </c>
      <c r="X54" s="6"/>
      <c r="Y54" s="6"/>
      <c r="Z54" s="25"/>
      <c r="AA54" s="25"/>
    </row>
    <row r="55" spans="1:27" ht="16.5" customHeight="1">
      <c r="A55" s="6"/>
      <c r="B55" s="6"/>
      <c r="C55" s="25"/>
      <c r="D55" s="25"/>
      <c r="E55" s="25"/>
      <c r="F55" s="25"/>
      <c r="G55" s="25"/>
      <c r="H55" s="25"/>
      <c r="I55" s="25"/>
      <c r="J55" s="25"/>
      <c r="K55" s="25"/>
      <c r="L55" s="25"/>
      <c r="M55" s="25"/>
      <c r="N55" s="6">
        <v>2120813</v>
      </c>
      <c r="O55" s="6" t="s">
        <v>651</v>
      </c>
      <c r="P55" s="7">
        <v>0</v>
      </c>
      <c r="Q55" s="32">
        <v>0</v>
      </c>
      <c r="R55" s="32">
        <v>0</v>
      </c>
      <c r="S55" s="7">
        <v>0</v>
      </c>
      <c r="T55" s="7">
        <v>0</v>
      </c>
      <c r="U55" s="31">
        <v>0</v>
      </c>
      <c r="V55" s="32">
        <v>0</v>
      </c>
      <c r="W55" s="32">
        <v>0</v>
      </c>
      <c r="X55" s="6"/>
      <c r="Y55" s="6"/>
      <c r="Z55" s="25"/>
      <c r="AA55" s="25"/>
    </row>
    <row r="56" spans="1:27" ht="16.5" customHeight="1">
      <c r="A56" s="6"/>
      <c r="B56" s="6"/>
      <c r="C56" s="25"/>
      <c r="D56" s="25"/>
      <c r="E56" s="25"/>
      <c r="F56" s="25"/>
      <c r="G56" s="25"/>
      <c r="H56" s="25"/>
      <c r="I56" s="25"/>
      <c r="J56" s="25"/>
      <c r="K56" s="25"/>
      <c r="L56" s="25"/>
      <c r="M56" s="25"/>
      <c r="N56" s="6">
        <v>2120899</v>
      </c>
      <c r="O56" s="6" t="s">
        <v>713</v>
      </c>
      <c r="P56" s="7">
        <v>19000</v>
      </c>
      <c r="Q56" s="32">
        <v>0</v>
      </c>
      <c r="R56" s="32">
        <v>0</v>
      </c>
      <c r="S56" s="7">
        <v>0</v>
      </c>
      <c r="T56" s="7">
        <v>0</v>
      </c>
      <c r="U56" s="31">
        <v>0</v>
      </c>
      <c r="V56" s="32">
        <v>0</v>
      </c>
      <c r="W56" s="32">
        <v>0</v>
      </c>
      <c r="X56" s="6"/>
      <c r="Y56" s="6"/>
      <c r="Z56" s="25"/>
      <c r="AA56" s="25"/>
    </row>
    <row r="57" spans="1:27" ht="16.5" customHeight="1">
      <c r="A57" s="6"/>
      <c r="B57" s="6"/>
      <c r="C57" s="25"/>
      <c r="D57" s="25"/>
      <c r="E57" s="25"/>
      <c r="F57" s="25"/>
      <c r="G57" s="25"/>
      <c r="H57" s="25"/>
      <c r="I57" s="25"/>
      <c r="J57" s="25"/>
      <c r="K57" s="25"/>
      <c r="L57" s="25"/>
      <c r="M57" s="25"/>
      <c r="N57" s="6">
        <v>2320411</v>
      </c>
      <c r="O57" s="24" t="s">
        <v>262</v>
      </c>
      <c r="P57" s="7">
        <v>7690</v>
      </c>
      <c r="Q57" s="32">
        <v>0</v>
      </c>
      <c r="R57" s="32">
        <v>0</v>
      </c>
      <c r="S57" s="7">
        <v>0</v>
      </c>
      <c r="T57" s="7">
        <v>0</v>
      </c>
      <c r="U57" s="31">
        <v>0</v>
      </c>
      <c r="V57" s="32">
        <v>0</v>
      </c>
      <c r="W57" s="32">
        <v>0</v>
      </c>
      <c r="X57" s="6"/>
      <c r="Y57" s="6"/>
      <c r="Z57" s="25"/>
      <c r="AA57" s="25"/>
    </row>
    <row r="58" spans="1:27" ht="16.5" customHeight="1">
      <c r="A58" s="6"/>
      <c r="B58" s="6"/>
      <c r="C58" s="25"/>
      <c r="D58" s="25"/>
      <c r="E58" s="25"/>
      <c r="F58" s="25"/>
      <c r="G58" s="25"/>
      <c r="H58" s="25"/>
      <c r="I58" s="25"/>
      <c r="J58" s="25"/>
      <c r="K58" s="25"/>
      <c r="L58" s="25"/>
      <c r="M58" s="25"/>
      <c r="N58" s="6">
        <v>2330411</v>
      </c>
      <c r="O58" s="24" t="s">
        <v>625</v>
      </c>
      <c r="P58" s="26">
        <v>0</v>
      </c>
      <c r="Q58" s="32">
        <v>0</v>
      </c>
      <c r="R58" s="32">
        <v>400</v>
      </c>
      <c r="S58" s="26">
        <v>0</v>
      </c>
      <c r="T58" s="26">
        <v>0</v>
      </c>
      <c r="U58" s="32">
        <v>0</v>
      </c>
      <c r="V58" s="32">
        <v>0</v>
      </c>
      <c r="W58" s="32">
        <v>0</v>
      </c>
      <c r="X58" s="6"/>
      <c r="Y58" s="6"/>
      <c r="Z58" s="25"/>
      <c r="AA58" s="25"/>
    </row>
    <row r="59" spans="1:27" ht="16.5" customHeight="1">
      <c r="A59" s="6">
        <v>1030144</v>
      </c>
      <c r="B59" s="24" t="s">
        <v>998</v>
      </c>
      <c r="C59" s="7">
        <v>0</v>
      </c>
      <c r="D59" s="31">
        <v>0</v>
      </c>
      <c r="E59" s="31">
        <v>0</v>
      </c>
      <c r="F59" s="13">
        <v>0</v>
      </c>
      <c r="G59" s="13">
        <v>0</v>
      </c>
      <c r="H59" s="7">
        <v>0</v>
      </c>
      <c r="I59" s="7">
        <v>0</v>
      </c>
      <c r="J59" s="7">
        <v>0</v>
      </c>
      <c r="K59" s="31">
        <v>0</v>
      </c>
      <c r="L59" s="32">
        <v>0</v>
      </c>
      <c r="M59" s="32">
        <v>0</v>
      </c>
      <c r="N59" s="6"/>
      <c r="O59" s="24" t="s">
        <v>836</v>
      </c>
      <c r="P59" s="9">
        <f aca="true" t="shared" si="14" ref="P59:W59">SUM(P60,P66,P67)</f>
        <v>0</v>
      </c>
      <c r="Q59" s="23">
        <f t="shared" si="14"/>
        <v>0</v>
      </c>
      <c r="R59" s="23">
        <f t="shared" si="14"/>
        <v>0</v>
      </c>
      <c r="S59" s="9">
        <f t="shared" si="14"/>
        <v>0</v>
      </c>
      <c r="T59" s="9">
        <f t="shared" si="14"/>
        <v>0</v>
      </c>
      <c r="U59" s="9">
        <f t="shared" si="14"/>
        <v>0</v>
      </c>
      <c r="V59" s="23">
        <f t="shared" si="14"/>
        <v>0</v>
      </c>
      <c r="W59" s="23">
        <f t="shared" si="14"/>
        <v>0</v>
      </c>
      <c r="X59" s="6">
        <v>1030144</v>
      </c>
      <c r="Y59" s="24" t="s">
        <v>934</v>
      </c>
      <c r="Z59" s="7">
        <v>0</v>
      </c>
      <c r="AA59" s="9">
        <f>SUM(C59:M59)-SUM(P59:W59)-Z59-I59</f>
        <v>0</v>
      </c>
    </row>
    <row r="60" spans="1:27" ht="16.5" customHeight="1">
      <c r="A60" s="6"/>
      <c r="B60" s="6"/>
      <c r="C60" s="25"/>
      <c r="D60" s="25"/>
      <c r="E60" s="25"/>
      <c r="F60" s="25"/>
      <c r="G60" s="25"/>
      <c r="H60" s="25"/>
      <c r="I60" s="25"/>
      <c r="J60" s="25"/>
      <c r="K60" s="25"/>
      <c r="L60" s="25"/>
      <c r="M60" s="25"/>
      <c r="N60" s="6">
        <v>21209</v>
      </c>
      <c r="O60" s="24" t="s">
        <v>121</v>
      </c>
      <c r="P60" s="9">
        <f aca="true" t="shared" si="15" ref="P60:W60">SUM(P61:P65)</f>
        <v>0</v>
      </c>
      <c r="Q60" s="23">
        <f t="shared" si="15"/>
        <v>0</v>
      </c>
      <c r="R60" s="23">
        <f t="shared" si="15"/>
        <v>0</v>
      </c>
      <c r="S60" s="9">
        <f t="shared" si="15"/>
        <v>0</v>
      </c>
      <c r="T60" s="9">
        <f t="shared" si="15"/>
        <v>0</v>
      </c>
      <c r="U60" s="9">
        <f t="shared" si="15"/>
        <v>0</v>
      </c>
      <c r="V60" s="23">
        <f t="shared" si="15"/>
        <v>0</v>
      </c>
      <c r="W60" s="23">
        <f t="shared" si="15"/>
        <v>0</v>
      </c>
      <c r="X60" s="6"/>
      <c r="Y60" s="6"/>
      <c r="Z60" s="25"/>
      <c r="AA60" s="25"/>
    </row>
    <row r="61" spans="1:27" ht="16.5" customHeight="1">
      <c r="A61" s="6"/>
      <c r="B61" s="6"/>
      <c r="C61" s="25"/>
      <c r="D61" s="25"/>
      <c r="E61" s="25"/>
      <c r="F61" s="25"/>
      <c r="G61" s="25"/>
      <c r="H61" s="25"/>
      <c r="I61" s="25"/>
      <c r="J61" s="25"/>
      <c r="K61" s="25"/>
      <c r="L61" s="25"/>
      <c r="M61" s="25"/>
      <c r="N61" s="6">
        <v>2120901</v>
      </c>
      <c r="O61" s="6" t="s">
        <v>1163</v>
      </c>
      <c r="P61" s="7">
        <v>0</v>
      </c>
      <c r="Q61" s="32">
        <v>0</v>
      </c>
      <c r="R61" s="32">
        <v>0</v>
      </c>
      <c r="S61" s="7">
        <v>0</v>
      </c>
      <c r="T61" s="7">
        <v>0</v>
      </c>
      <c r="U61" s="31">
        <v>0</v>
      </c>
      <c r="V61" s="32">
        <v>0</v>
      </c>
      <c r="W61" s="32">
        <v>0</v>
      </c>
      <c r="X61" s="6"/>
      <c r="Y61" s="6"/>
      <c r="Z61" s="25"/>
      <c r="AA61" s="25"/>
    </row>
    <row r="62" spans="1:27" ht="16.5" customHeight="1">
      <c r="A62" s="6"/>
      <c r="B62" s="6"/>
      <c r="C62" s="25"/>
      <c r="D62" s="25"/>
      <c r="E62" s="25"/>
      <c r="F62" s="25"/>
      <c r="G62" s="25"/>
      <c r="H62" s="25"/>
      <c r="I62" s="25"/>
      <c r="J62" s="25"/>
      <c r="K62" s="25"/>
      <c r="L62" s="25"/>
      <c r="M62" s="25"/>
      <c r="N62" s="6">
        <v>2120902</v>
      </c>
      <c r="O62" s="6" t="s">
        <v>153</v>
      </c>
      <c r="P62" s="7">
        <v>0</v>
      </c>
      <c r="Q62" s="32">
        <v>0</v>
      </c>
      <c r="R62" s="32">
        <v>0</v>
      </c>
      <c r="S62" s="7">
        <v>0</v>
      </c>
      <c r="T62" s="7">
        <v>0</v>
      </c>
      <c r="U62" s="31">
        <v>0</v>
      </c>
      <c r="V62" s="32">
        <v>0</v>
      </c>
      <c r="W62" s="32">
        <v>0</v>
      </c>
      <c r="X62" s="6"/>
      <c r="Y62" s="6"/>
      <c r="Z62" s="25"/>
      <c r="AA62" s="25"/>
    </row>
    <row r="63" spans="1:27" ht="16.5" customHeight="1">
      <c r="A63" s="6"/>
      <c r="B63" s="6"/>
      <c r="C63" s="25"/>
      <c r="D63" s="25"/>
      <c r="E63" s="25"/>
      <c r="F63" s="25"/>
      <c r="G63" s="25"/>
      <c r="H63" s="25"/>
      <c r="I63" s="25"/>
      <c r="J63" s="25"/>
      <c r="K63" s="25"/>
      <c r="L63" s="25"/>
      <c r="M63" s="25"/>
      <c r="N63" s="6">
        <v>2120903</v>
      </c>
      <c r="O63" s="6" t="s">
        <v>668</v>
      </c>
      <c r="P63" s="7">
        <v>0</v>
      </c>
      <c r="Q63" s="32">
        <v>0</v>
      </c>
      <c r="R63" s="32">
        <v>0</v>
      </c>
      <c r="S63" s="7">
        <v>0</v>
      </c>
      <c r="T63" s="7">
        <v>0</v>
      </c>
      <c r="U63" s="31">
        <v>0</v>
      </c>
      <c r="V63" s="32">
        <v>0</v>
      </c>
      <c r="W63" s="32">
        <v>0</v>
      </c>
      <c r="X63" s="6"/>
      <c r="Y63" s="6"/>
      <c r="Z63" s="25"/>
      <c r="AA63" s="25"/>
    </row>
    <row r="64" spans="1:27" ht="16.5" customHeight="1">
      <c r="A64" s="6"/>
      <c r="B64" s="6"/>
      <c r="C64" s="25"/>
      <c r="D64" s="25"/>
      <c r="E64" s="25"/>
      <c r="F64" s="25"/>
      <c r="G64" s="25"/>
      <c r="H64" s="25"/>
      <c r="I64" s="25"/>
      <c r="J64" s="25"/>
      <c r="K64" s="25"/>
      <c r="L64" s="25"/>
      <c r="M64" s="25"/>
      <c r="N64" s="6">
        <v>2120904</v>
      </c>
      <c r="O64" s="6" t="s">
        <v>417</v>
      </c>
      <c r="P64" s="7">
        <v>0</v>
      </c>
      <c r="Q64" s="32">
        <v>0</v>
      </c>
      <c r="R64" s="32">
        <v>0</v>
      </c>
      <c r="S64" s="7">
        <v>0</v>
      </c>
      <c r="T64" s="7">
        <v>0</v>
      </c>
      <c r="U64" s="31">
        <v>0</v>
      </c>
      <c r="V64" s="32">
        <v>0</v>
      </c>
      <c r="W64" s="32">
        <v>0</v>
      </c>
      <c r="X64" s="6"/>
      <c r="Y64" s="6"/>
      <c r="Z64" s="25"/>
      <c r="AA64" s="25"/>
    </row>
    <row r="65" spans="1:27" ht="16.5" customHeight="1">
      <c r="A65" s="6"/>
      <c r="B65" s="6"/>
      <c r="C65" s="25"/>
      <c r="D65" s="25"/>
      <c r="E65" s="25"/>
      <c r="F65" s="25"/>
      <c r="G65" s="25"/>
      <c r="H65" s="25"/>
      <c r="I65" s="25"/>
      <c r="J65" s="25"/>
      <c r="K65" s="25"/>
      <c r="L65" s="25"/>
      <c r="M65" s="25"/>
      <c r="N65" s="6">
        <v>2120999</v>
      </c>
      <c r="O65" s="6" t="s">
        <v>1069</v>
      </c>
      <c r="P65" s="7">
        <v>0</v>
      </c>
      <c r="Q65" s="32">
        <v>0</v>
      </c>
      <c r="R65" s="32">
        <v>0</v>
      </c>
      <c r="S65" s="7">
        <v>0</v>
      </c>
      <c r="T65" s="7">
        <v>0</v>
      </c>
      <c r="U65" s="31">
        <v>0</v>
      </c>
      <c r="V65" s="32">
        <v>0</v>
      </c>
      <c r="W65" s="32">
        <v>0</v>
      </c>
      <c r="X65" s="6"/>
      <c r="Y65" s="6"/>
      <c r="Z65" s="25"/>
      <c r="AA65" s="25"/>
    </row>
    <row r="66" spans="1:27" ht="16.5" customHeight="1">
      <c r="A66" s="6"/>
      <c r="B66" s="6"/>
      <c r="C66" s="25"/>
      <c r="D66" s="25"/>
      <c r="E66" s="25"/>
      <c r="F66" s="25"/>
      <c r="G66" s="25"/>
      <c r="H66" s="25"/>
      <c r="I66" s="25"/>
      <c r="J66" s="25"/>
      <c r="K66" s="25"/>
      <c r="L66" s="25"/>
      <c r="M66" s="25"/>
      <c r="N66" s="6">
        <v>2320410</v>
      </c>
      <c r="O66" s="24" t="s">
        <v>1028</v>
      </c>
      <c r="P66" s="7">
        <v>0</v>
      </c>
      <c r="Q66" s="32">
        <v>0</v>
      </c>
      <c r="R66" s="32">
        <v>0</v>
      </c>
      <c r="S66" s="7">
        <v>0</v>
      </c>
      <c r="T66" s="7">
        <v>0</v>
      </c>
      <c r="U66" s="31">
        <v>0</v>
      </c>
      <c r="V66" s="32">
        <v>0</v>
      </c>
      <c r="W66" s="32">
        <v>0</v>
      </c>
      <c r="X66" s="6"/>
      <c r="Y66" s="6"/>
      <c r="Z66" s="25"/>
      <c r="AA66" s="25"/>
    </row>
    <row r="67" spans="1:27" ht="16.5" customHeight="1">
      <c r="A67" s="6"/>
      <c r="B67" s="6"/>
      <c r="C67" s="25"/>
      <c r="D67" s="25"/>
      <c r="E67" s="25"/>
      <c r="F67" s="25"/>
      <c r="G67" s="25"/>
      <c r="H67" s="25"/>
      <c r="I67" s="25"/>
      <c r="J67" s="25"/>
      <c r="K67" s="25"/>
      <c r="L67" s="25"/>
      <c r="M67" s="25"/>
      <c r="N67" s="6">
        <v>2330410</v>
      </c>
      <c r="O67" s="24" t="s">
        <v>667</v>
      </c>
      <c r="P67" s="26">
        <v>0</v>
      </c>
      <c r="Q67" s="32">
        <v>0</v>
      </c>
      <c r="R67" s="32">
        <v>0</v>
      </c>
      <c r="S67" s="26">
        <v>0</v>
      </c>
      <c r="T67" s="26">
        <v>0</v>
      </c>
      <c r="U67" s="32">
        <v>0</v>
      </c>
      <c r="V67" s="32">
        <v>0</v>
      </c>
      <c r="W67" s="32">
        <v>0</v>
      </c>
      <c r="X67" s="6"/>
      <c r="Y67" s="6"/>
      <c r="Z67" s="25"/>
      <c r="AA67" s="25"/>
    </row>
    <row r="68" spans="1:27" ht="16.5" customHeight="1">
      <c r="A68" s="6">
        <v>1030146</v>
      </c>
      <c r="B68" s="24" t="s">
        <v>51</v>
      </c>
      <c r="C68" s="7">
        <v>28621</v>
      </c>
      <c r="D68" s="31">
        <v>0</v>
      </c>
      <c r="E68" s="31">
        <v>0</v>
      </c>
      <c r="F68" s="13">
        <v>0</v>
      </c>
      <c r="G68" s="13">
        <v>221</v>
      </c>
      <c r="H68" s="7">
        <v>0</v>
      </c>
      <c r="I68" s="7">
        <v>0</v>
      </c>
      <c r="J68" s="7">
        <v>0</v>
      </c>
      <c r="K68" s="31">
        <v>0</v>
      </c>
      <c r="L68" s="32">
        <v>0</v>
      </c>
      <c r="M68" s="32">
        <v>0</v>
      </c>
      <c r="N68" s="6"/>
      <c r="O68" s="24" t="s">
        <v>893</v>
      </c>
      <c r="P68" s="9">
        <f aca="true" t="shared" si="16" ref="P68:W68">SUM(P69,P73,P74)</f>
        <v>28842</v>
      </c>
      <c r="Q68" s="23">
        <f t="shared" si="16"/>
        <v>0</v>
      </c>
      <c r="R68" s="23">
        <f t="shared" si="16"/>
        <v>0</v>
      </c>
      <c r="S68" s="9">
        <f t="shared" si="16"/>
        <v>0</v>
      </c>
      <c r="T68" s="9">
        <f t="shared" si="16"/>
        <v>0</v>
      </c>
      <c r="U68" s="9">
        <f t="shared" si="16"/>
        <v>0</v>
      </c>
      <c r="V68" s="23">
        <f t="shared" si="16"/>
        <v>0</v>
      </c>
      <c r="W68" s="23">
        <f t="shared" si="16"/>
        <v>0</v>
      </c>
      <c r="X68" s="6">
        <v>1030146</v>
      </c>
      <c r="Y68" s="24" t="s">
        <v>1001</v>
      </c>
      <c r="Z68" s="7">
        <v>0</v>
      </c>
      <c r="AA68" s="9">
        <f>SUM(C68:M68)-SUM(P68:W68)-Z68-I68</f>
        <v>0</v>
      </c>
    </row>
    <row r="69" spans="1:27" ht="16.5" customHeight="1">
      <c r="A69" s="6"/>
      <c r="B69" s="6"/>
      <c r="C69" s="25"/>
      <c r="D69" s="25"/>
      <c r="E69" s="25"/>
      <c r="F69" s="25"/>
      <c r="G69" s="25"/>
      <c r="H69" s="25"/>
      <c r="I69" s="25"/>
      <c r="J69" s="25"/>
      <c r="K69" s="25"/>
      <c r="L69" s="25"/>
      <c r="M69" s="25"/>
      <c r="N69" s="6">
        <v>21210</v>
      </c>
      <c r="O69" s="24" t="s">
        <v>957</v>
      </c>
      <c r="P69" s="9">
        <f aca="true" t="shared" si="17" ref="P69:W69">SUM(P70:P72)</f>
        <v>28842</v>
      </c>
      <c r="Q69" s="23">
        <f t="shared" si="17"/>
        <v>0</v>
      </c>
      <c r="R69" s="23">
        <f t="shared" si="17"/>
        <v>0</v>
      </c>
      <c r="S69" s="9">
        <f t="shared" si="17"/>
        <v>0</v>
      </c>
      <c r="T69" s="9">
        <f t="shared" si="17"/>
        <v>0</v>
      </c>
      <c r="U69" s="9">
        <f t="shared" si="17"/>
        <v>0</v>
      </c>
      <c r="V69" s="23">
        <f t="shared" si="17"/>
        <v>0</v>
      </c>
      <c r="W69" s="23">
        <f t="shared" si="17"/>
        <v>0</v>
      </c>
      <c r="X69" s="6"/>
      <c r="Y69" s="6"/>
      <c r="Z69" s="25"/>
      <c r="AA69" s="25"/>
    </row>
    <row r="70" spans="1:27" ht="16.5" customHeight="1">
      <c r="A70" s="6"/>
      <c r="B70" s="6"/>
      <c r="C70" s="25"/>
      <c r="D70" s="25"/>
      <c r="E70" s="25"/>
      <c r="F70" s="25"/>
      <c r="G70" s="25"/>
      <c r="H70" s="25"/>
      <c r="I70" s="25"/>
      <c r="J70" s="25"/>
      <c r="K70" s="25"/>
      <c r="L70" s="25"/>
      <c r="M70" s="25"/>
      <c r="N70" s="6">
        <v>2121001</v>
      </c>
      <c r="O70" s="6" t="s">
        <v>291</v>
      </c>
      <c r="P70" s="7">
        <v>28842</v>
      </c>
      <c r="Q70" s="32">
        <v>0</v>
      </c>
      <c r="R70" s="32">
        <v>0</v>
      </c>
      <c r="S70" s="7">
        <v>0</v>
      </c>
      <c r="T70" s="7">
        <v>0</v>
      </c>
      <c r="U70" s="31">
        <v>0</v>
      </c>
      <c r="V70" s="32">
        <v>0</v>
      </c>
      <c r="W70" s="32">
        <v>0</v>
      </c>
      <c r="X70" s="6"/>
      <c r="Y70" s="6"/>
      <c r="Z70" s="25"/>
      <c r="AA70" s="25"/>
    </row>
    <row r="71" spans="1:27" ht="16.5" customHeight="1">
      <c r="A71" s="6"/>
      <c r="B71" s="6"/>
      <c r="C71" s="25"/>
      <c r="D71" s="25"/>
      <c r="E71" s="25"/>
      <c r="F71" s="25"/>
      <c r="G71" s="25"/>
      <c r="H71" s="25"/>
      <c r="I71" s="25"/>
      <c r="J71" s="25"/>
      <c r="K71" s="25"/>
      <c r="L71" s="25"/>
      <c r="M71" s="25"/>
      <c r="N71" s="6">
        <v>2121002</v>
      </c>
      <c r="O71" s="6" t="s">
        <v>463</v>
      </c>
      <c r="P71" s="7">
        <v>0</v>
      </c>
      <c r="Q71" s="32">
        <v>0</v>
      </c>
      <c r="R71" s="32">
        <v>0</v>
      </c>
      <c r="S71" s="7">
        <v>0</v>
      </c>
      <c r="T71" s="7">
        <v>0</v>
      </c>
      <c r="U71" s="31">
        <v>0</v>
      </c>
      <c r="V71" s="32">
        <v>0</v>
      </c>
      <c r="W71" s="32">
        <v>0</v>
      </c>
      <c r="X71" s="6"/>
      <c r="Y71" s="6"/>
      <c r="Z71" s="25"/>
      <c r="AA71" s="25"/>
    </row>
    <row r="72" spans="1:27" ht="16.5" customHeight="1">
      <c r="A72" s="6"/>
      <c r="B72" s="6"/>
      <c r="C72" s="25"/>
      <c r="D72" s="25"/>
      <c r="E72" s="25"/>
      <c r="F72" s="25"/>
      <c r="G72" s="25"/>
      <c r="H72" s="25"/>
      <c r="I72" s="25"/>
      <c r="J72" s="25"/>
      <c r="K72" s="25"/>
      <c r="L72" s="25"/>
      <c r="M72" s="25"/>
      <c r="N72" s="6">
        <v>2121099</v>
      </c>
      <c r="O72" s="6" t="s">
        <v>210</v>
      </c>
      <c r="P72" s="7">
        <v>0</v>
      </c>
      <c r="Q72" s="32">
        <v>0</v>
      </c>
      <c r="R72" s="32">
        <v>0</v>
      </c>
      <c r="S72" s="7">
        <v>0</v>
      </c>
      <c r="T72" s="7">
        <v>0</v>
      </c>
      <c r="U72" s="31">
        <v>0</v>
      </c>
      <c r="V72" s="32">
        <v>0</v>
      </c>
      <c r="W72" s="32">
        <v>0</v>
      </c>
      <c r="X72" s="6"/>
      <c r="Y72" s="6"/>
      <c r="Z72" s="25"/>
      <c r="AA72" s="25"/>
    </row>
    <row r="73" spans="1:27" ht="16.5" customHeight="1">
      <c r="A73" s="6"/>
      <c r="B73" s="6"/>
      <c r="C73" s="25"/>
      <c r="D73" s="25"/>
      <c r="E73" s="25"/>
      <c r="F73" s="25"/>
      <c r="G73" s="25"/>
      <c r="H73" s="25"/>
      <c r="I73" s="25"/>
      <c r="J73" s="25"/>
      <c r="K73" s="25"/>
      <c r="L73" s="25"/>
      <c r="M73" s="25"/>
      <c r="N73" s="6">
        <v>2320412</v>
      </c>
      <c r="O73" s="24" t="s">
        <v>644</v>
      </c>
      <c r="P73" s="7">
        <v>0</v>
      </c>
      <c r="Q73" s="32">
        <v>0</v>
      </c>
      <c r="R73" s="32">
        <v>0</v>
      </c>
      <c r="S73" s="7">
        <v>0</v>
      </c>
      <c r="T73" s="7">
        <v>0</v>
      </c>
      <c r="U73" s="31">
        <v>0</v>
      </c>
      <c r="V73" s="32">
        <v>0</v>
      </c>
      <c r="W73" s="32">
        <v>0</v>
      </c>
      <c r="X73" s="6"/>
      <c r="Y73" s="6"/>
      <c r="Z73" s="25"/>
      <c r="AA73" s="25"/>
    </row>
    <row r="74" spans="1:27" ht="16.5" customHeight="1">
      <c r="A74" s="6"/>
      <c r="B74" s="6"/>
      <c r="C74" s="25"/>
      <c r="D74" s="25"/>
      <c r="E74" s="25"/>
      <c r="F74" s="25"/>
      <c r="G74" s="25"/>
      <c r="H74" s="25"/>
      <c r="I74" s="25"/>
      <c r="J74" s="25"/>
      <c r="K74" s="25"/>
      <c r="L74" s="25"/>
      <c r="M74" s="25"/>
      <c r="N74" s="6">
        <v>2330412</v>
      </c>
      <c r="O74" s="24" t="s">
        <v>437</v>
      </c>
      <c r="P74" s="26">
        <v>0</v>
      </c>
      <c r="Q74" s="32">
        <v>0</v>
      </c>
      <c r="R74" s="32">
        <v>0</v>
      </c>
      <c r="S74" s="26">
        <v>0</v>
      </c>
      <c r="T74" s="26">
        <v>0</v>
      </c>
      <c r="U74" s="32">
        <v>0</v>
      </c>
      <c r="V74" s="32">
        <v>0</v>
      </c>
      <c r="W74" s="32">
        <v>0</v>
      </c>
      <c r="X74" s="6"/>
      <c r="Y74" s="6"/>
      <c r="Z74" s="25"/>
      <c r="AA74" s="25"/>
    </row>
    <row r="75" spans="1:27" ht="16.5" customHeight="1">
      <c r="A75" s="6">
        <v>1030147</v>
      </c>
      <c r="B75" s="24" t="s">
        <v>1233</v>
      </c>
      <c r="C75" s="7">
        <v>721</v>
      </c>
      <c r="D75" s="31">
        <v>0</v>
      </c>
      <c r="E75" s="31">
        <v>0</v>
      </c>
      <c r="F75" s="13">
        <v>0</v>
      </c>
      <c r="G75" s="13">
        <v>0</v>
      </c>
      <c r="H75" s="7">
        <v>0</v>
      </c>
      <c r="I75" s="7">
        <v>0</v>
      </c>
      <c r="J75" s="7">
        <v>0</v>
      </c>
      <c r="K75" s="31">
        <v>0</v>
      </c>
      <c r="L75" s="32">
        <v>0</v>
      </c>
      <c r="M75" s="32">
        <v>0</v>
      </c>
      <c r="N75" s="6"/>
      <c r="O75" s="24" t="s">
        <v>650</v>
      </c>
      <c r="P75" s="9">
        <f aca="true" t="shared" si="18" ref="P75:W75">SUM(P76:P78)</f>
        <v>0</v>
      </c>
      <c r="Q75" s="23">
        <f t="shared" si="18"/>
        <v>0</v>
      </c>
      <c r="R75" s="23">
        <f t="shared" si="18"/>
        <v>0</v>
      </c>
      <c r="S75" s="9">
        <f t="shared" si="18"/>
        <v>10</v>
      </c>
      <c r="T75" s="9">
        <f t="shared" si="18"/>
        <v>0</v>
      </c>
      <c r="U75" s="9">
        <f t="shared" si="18"/>
        <v>0</v>
      </c>
      <c r="V75" s="23">
        <f t="shared" si="18"/>
        <v>0</v>
      </c>
      <c r="W75" s="23">
        <f t="shared" si="18"/>
        <v>0</v>
      </c>
      <c r="X75" s="6">
        <v>1030147</v>
      </c>
      <c r="Y75" s="24" t="s">
        <v>990</v>
      </c>
      <c r="Z75" s="7">
        <v>0</v>
      </c>
      <c r="AA75" s="9">
        <f>SUM(C75:M75)-SUM(P75:W75)-Z75-I75</f>
        <v>711</v>
      </c>
    </row>
    <row r="76" spans="1:27" ht="16.5" customHeight="1">
      <c r="A76" s="6"/>
      <c r="B76" s="6"/>
      <c r="C76" s="25"/>
      <c r="D76" s="25"/>
      <c r="E76" s="25"/>
      <c r="F76" s="25"/>
      <c r="G76" s="25"/>
      <c r="H76" s="25"/>
      <c r="I76" s="25"/>
      <c r="J76" s="25"/>
      <c r="K76" s="25"/>
      <c r="L76" s="25"/>
      <c r="M76" s="25"/>
      <c r="N76" s="6">
        <v>21211</v>
      </c>
      <c r="O76" s="24" t="s">
        <v>1192</v>
      </c>
      <c r="P76" s="7">
        <v>0</v>
      </c>
      <c r="Q76" s="32">
        <v>0</v>
      </c>
      <c r="R76" s="32">
        <v>0</v>
      </c>
      <c r="S76" s="7">
        <v>10</v>
      </c>
      <c r="T76" s="7">
        <v>0</v>
      </c>
      <c r="U76" s="31">
        <v>0</v>
      </c>
      <c r="V76" s="32">
        <v>0</v>
      </c>
      <c r="W76" s="32">
        <v>0</v>
      </c>
      <c r="X76" s="6"/>
      <c r="Y76" s="6"/>
      <c r="Z76" s="25"/>
      <c r="AA76" s="25"/>
    </row>
    <row r="77" spans="1:27" ht="16.5" customHeight="1">
      <c r="A77" s="6"/>
      <c r="B77" s="6"/>
      <c r="C77" s="25"/>
      <c r="D77" s="25"/>
      <c r="E77" s="25"/>
      <c r="F77" s="25"/>
      <c r="G77" s="25"/>
      <c r="H77" s="25"/>
      <c r="I77" s="25"/>
      <c r="J77" s="25"/>
      <c r="K77" s="25"/>
      <c r="L77" s="25"/>
      <c r="M77" s="25"/>
      <c r="N77" s="6">
        <v>2320413</v>
      </c>
      <c r="O77" s="24" t="s">
        <v>455</v>
      </c>
      <c r="P77" s="7">
        <v>0</v>
      </c>
      <c r="Q77" s="32">
        <v>0</v>
      </c>
      <c r="R77" s="32">
        <v>0</v>
      </c>
      <c r="S77" s="7">
        <v>0</v>
      </c>
      <c r="T77" s="7">
        <v>0</v>
      </c>
      <c r="U77" s="31">
        <v>0</v>
      </c>
      <c r="V77" s="32">
        <v>0</v>
      </c>
      <c r="W77" s="32">
        <v>0</v>
      </c>
      <c r="X77" s="6"/>
      <c r="Y77" s="6"/>
      <c r="Z77" s="25"/>
      <c r="AA77" s="25"/>
    </row>
    <row r="78" spans="1:27" ht="16.5" customHeight="1">
      <c r="A78" s="6"/>
      <c r="B78" s="6"/>
      <c r="C78" s="25"/>
      <c r="D78" s="25"/>
      <c r="E78" s="25"/>
      <c r="F78" s="25"/>
      <c r="G78" s="25"/>
      <c r="H78" s="25"/>
      <c r="I78" s="25"/>
      <c r="J78" s="25"/>
      <c r="K78" s="25"/>
      <c r="L78" s="25"/>
      <c r="M78" s="25"/>
      <c r="N78" s="6">
        <v>2330413</v>
      </c>
      <c r="O78" s="24" t="s">
        <v>152</v>
      </c>
      <c r="P78" s="26">
        <v>0</v>
      </c>
      <c r="Q78" s="32">
        <v>0</v>
      </c>
      <c r="R78" s="32">
        <v>0</v>
      </c>
      <c r="S78" s="26">
        <v>0</v>
      </c>
      <c r="T78" s="26">
        <v>0</v>
      </c>
      <c r="U78" s="32">
        <v>0</v>
      </c>
      <c r="V78" s="32">
        <v>0</v>
      </c>
      <c r="W78" s="32">
        <v>0</v>
      </c>
      <c r="X78" s="6"/>
      <c r="Y78" s="6"/>
      <c r="Z78" s="25"/>
      <c r="AA78" s="25"/>
    </row>
    <row r="79" spans="1:27" ht="16.5" customHeight="1">
      <c r="A79" s="6">
        <v>1030156</v>
      </c>
      <c r="B79" s="24" t="s">
        <v>926</v>
      </c>
      <c r="C79" s="7">
        <v>101529</v>
      </c>
      <c r="D79" s="31">
        <v>0</v>
      </c>
      <c r="E79" s="31">
        <v>0</v>
      </c>
      <c r="F79" s="13">
        <v>0</v>
      </c>
      <c r="G79" s="13">
        <v>2210</v>
      </c>
      <c r="H79" s="7">
        <v>0</v>
      </c>
      <c r="I79" s="7">
        <v>0</v>
      </c>
      <c r="J79" s="7">
        <v>0</v>
      </c>
      <c r="K79" s="31">
        <v>0</v>
      </c>
      <c r="L79" s="32">
        <v>0</v>
      </c>
      <c r="M79" s="32">
        <v>0</v>
      </c>
      <c r="N79" s="6"/>
      <c r="O79" s="24" t="s">
        <v>1150</v>
      </c>
      <c r="P79" s="9">
        <f aca="true" t="shared" si="19" ref="P79:W79">SUM(P80,P86,P87)</f>
        <v>103739</v>
      </c>
      <c r="Q79" s="23">
        <f t="shared" si="19"/>
        <v>0</v>
      </c>
      <c r="R79" s="23">
        <f t="shared" si="19"/>
        <v>0</v>
      </c>
      <c r="S79" s="9">
        <f t="shared" si="19"/>
        <v>0</v>
      </c>
      <c r="T79" s="9">
        <f t="shared" si="19"/>
        <v>0</v>
      </c>
      <c r="U79" s="9">
        <f t="shared" si="19"/>
        <v>0</v>
      </c>
      <c r="V79" s="23">
        <f t="shared" si="19"/>
        <v>0</v>
      </c>
      <c r="W79" s="23">
        <f t="shared" si="19"/>
        <v>0</v>
      </c>
      <c r="X79" s="6">
        <v>1030156</v>
      </c>
      <c r="Y79" s="24" t="s">
        <v>968</v>
      </c>
      <c r="Z79" s="7">
        <v>0</v>
      </c>
      <c r="AA79" s="9">
        <f>SUM(C79:M79)-SUM(P79:W79)-Z79-I79</f>
        <v>0</v>
      </c>
    </row>
    <row r="80" spans="1:27" ht="16.5" customHeight="1">
      <c r="A80" s="6"/>
      <c r="B80" s="6"/>
      <c r="C80" s="25"/>
      <c r="D80" s="25"/>
      <c r="E80" s="25"/>
      <c r="F80" s="25"/>
      <c r="G80" s="25"/>
      <c r="H80" s="25"/>
      <c r="I80" s="25"/>
      <c r="J80" s="25"/>
      <c r="K80" s="25"/>
      <c r="L80" s="25"/>
      <c r="M80" s="25"/>
      <c r="N80" s="6">
        <v>21213</v>
      </c>
      <c r="O80" s="24" t="s">
        <v>564</v>
      </c>
      <c r="P80" s="9">
        <f aca="true" t="shared" si="20" ref="P80:W80">SUM(P81:P85)</f>
        <v>103739</v>
      </c>
      <c r="Q80" s="23">
        <f t="shared" si="20"/>
        <v>0</v>
      </c>
      <c r="R80" s="23">
        <f t="shared" si="20"/>
        <v>0</v>
      </c>
      <c r="S80" s="9">
        <f t="shared" si="20"/>
        <v>0</v>
      </c>
      <c r="T80" s="9">
        <f t="shared" si="20"/>
        <v>0</v>
      </c>
      <c r="U80" s="9">
        <f t="shared" si="20"/>
        <v>0</v>
      </c>
      <c r="V80" s="23">
        <f t="shared" si="20"/>
        <v>0</v>
      </c>
      <c r="W80" s="23">
        <f t="shared" si="20"/>
        <v>0</v>
      </c>
      <c r="X80" s="6"/>
      <c r="Y80" s="6"/>
      <c r="Z80" s="25"/>
      <c r="AA80" s="25"/>
    </row>
    <row r="81" spans="1:27" ht="16.5" customHeight="1">
      <c r="A81" s="6"/>
      <c r="B81" s="6"/>
      <c r="C81" s="25"/>
      <c r="D81" s="25"/>
      <c r="E81" s="25"/>
      <c r="F81" s="25"/>
      <c r="G81" s="25"/>
      <c r="H81" s="25"/>
      <c r="I81" s="25"/>
      <c r="J81" s="25"/>
      <c r="K81" s="25"/>
      <c r="L81" s="25"/>
      <c r="M81" s="25"/>
      <c r="N81" s="6">
        <v>2121301</v>
      </c>
      <c r="O81" s="6" t="s">
        <v>1163</v>
      </c>
      <c r="P81" s="7">
        <v>83853</v>
      </c>
      <c r="Q81" s="32">
        <v>0</v>
      </c>
      <c r="R81" s="32">
        <v>0</v>
      </c>
      <c r="S81" s="7">
        <v>0</v>
      </c>
      <c r="T81" s="7">
        <v>0</v>
      </c>
      <c r="U81" s="31">
        <v>0</v>
      </c>
      <c r="V81" s="32">
        <v>0</v>
      </c>
      <c r="W81" s="32">
        <v>0</v>
      </c>
      <c r="X81" s="6"/>
      <c r="Y81" s="6"/>
      <c r="Z81" s="25"/>
      <c r="AA81" s="25"/>
    </row>
    <row r="82" spans="1:27" ht="16.5" customHeight="1">
      <c r="A82" s="6"/>
      <c r="B82" s="6"/>
      <c r="C82" s="25"/>
      <c r="D82" s="25"/>
      <c r="E82" s="25"/>
      <c r="F82" s="25"/>
      <c r="G82" s="25"/>
      <c r="H82" s="25"/>
      <c r="I82" s="25"/>
      <c r="J82" s="25"/>
      <c r="K82" s="25"/>
      <c r="L82" s="25"/>
      <c r="M82" s="25"/>
      <c r="N82" s="6">
        <v>2121302</v>
      </c>
      <c r="O82" s="6" t="s">
        <v>153</v>
      </c>
      <c r="P82" s="7">
        <v>18685</v>
      </c>
      <c r="Q82" s="32">
        <v>0</v>
      </c>
      <c r="R82" s="32">
        <v>0</v>
      </c>
      <c r="S82" s="7">
        <v>0</v>
      </c>
      <c r="T82" s="7">
        <v>0</v>
      </c>
      <c r="U82" s="31">
        <v>0</v>
      </c>
      <c r="V82" s="32">
        <v>0</v>
      </c>
      <c r="W82" s="32">
        <v>0</v>
      </c>
      <c r="X82" s="6"/>
      <c r="Y82" s="6"/>
      <c r="Z82" s="25"/>
      <c r="AA82" s="25"/>
    </row>
    <row r="83" spans="1:27" ht="16.5" customHeight="1">
      <c r="A83" s="6"/>
      <c r="B83" s="6"/>
      <c r="C83" s="25"/>
      <c r="D83" s="25"/>
      <c r="E83" s="25"/>
      <c r="F83" s="25"/>
      <c r="G83" s="25"/>
      <c r="H83" s="25"/>
      <c r="I83" s="25"/>
      <c r="J83" s="25"/>
      <c r="K83" s="25"/>
      <c r="L83" s="25"/>
      <c r="M83" s="25"/>
      <c r="N83" s="6">
        <v>2121303</v>
      </c>
      <c r="O83" s="6" t="s">
        <v>668</v>
      </c>
      <c r="P83" s="7">
        <v>0</v>
      </c>
      <c r="Q83" s="32">
        <v>0</v>
      </c>
      <c r="R83" s="32">
        <v>0</v>
      </c>
      <c r="S83" s="7">
        <v>0</v>
      </c>
      <c r="T83" s="7">
        <v>0</v>
      </c>
      <c r="U83" s="31">
        <v>0</v>
      </c>
      <c r="V83" s="32">
        <v>0</v>
      </c>
      <c r="W83" s="32">
        <v>0</v>
      </c>
      <c r="X83" s="6"/>
      <c r="Y83" s="6"/>
      <c r="Z83" s="25"/>
      <c r="AA83" s="25"/>
    </row>
    <row r="84" spans="1:27" ht="16.5" customHeight="1">
      <c r="A84" s="6"/>
      <c r="B84" s="6"/>
      <c r="C84" s="25"/>
      <c r="D84" s="25"/>
      <c r="E84" s="25"/>
      <c r="F84" s="25"/>
      <c r="G84" s="25"/>
      <c r="H84" s="25"/>
      <c r="I84" s="25"/>
      <c r="J84" s="25"/>
      <c r="K84" s="25"/>
      <c r="L84" s="25"/>
      <c r="M84" s="25"/>
      <c r="N84" s="6">
        <v>2121304</v>
      </c>
      <c r="O84" s="6" t="s">
        <v>417</v>
      </c>
      <c r="P84" s="7">
        <v>201</v>
      </c>
      <c r="Q84" s="32">
        <v>0</v>
      </c>
      <c r="R84" s="32">
        <v>0</v>
      </c>
      <c r="S84" s="7">
        <v>0</v>
      </c>
      <c r="T84" s="7">
        <v>0</v>
      </c>
      <c r="U84" s="31">
        <v>0</v>
      </c>
      <c r="V84" s="32">
        <v>0</v>
      </c>
      <c r="W84" s="32">
        <v>0</v>
      </c>
      <c r="X84" s="6"/>
      <c r="Y84" s="6"/>
      <c r="Z84" s="25"/>
      <c r="AA84" s="25"/>
    </row>
    <row r="85" spans="1:27" ht="16.5" customHeight="1">
      <c r="A85" s="6"/>
      <c r="B85" s="6"/>
      <c r="C85" s="25"/>
      <c r="D85" s="25"/>
      <c r="E85" s="25"/>
      <c r="F85" s="25"/>
      <c r="G85" s="25"/>
      <c r="H85" s="25"/>
      <c r="I85" s="25"/>
      <c r="J85" s="25"/>
      <c r="K85" s="25"/>
      <c r="L85" s="25"/>
      <c r="M85" s="25"/>
      <c r="N85" s="6">
        <v>2121399</v>
      </c>
      <c r="O85" s="6" t="s">
        <v>1031</v>
      </c>
      <c r="P85" s="7">
        <v>1000</v>
      </c>
      <c r="Q85" s="32">
        <v>0</v>
      </c>
      <c r="R85" s="32">
        <v>0</v>
      </c>
      <c r="S85" s="7">
        <v>0</v>
      </c>
      <c r="T85" s="7">
        <v>0</v>
      </c>
      <c r="U85" s="31">
        <v>0</v>
      </c>
      <c r="V85" s="32">
        <v>0</v>
      </c>
      <c r="W85" s="32">
        <v>0</v>
      </c>
      <c r="X85" s="6"/>
      <c r="Y85" s="6"/>
      <c r="Z85" s="25"/>
      <c r="AA85" s="25"/>
    </row>
    <row r="86" spans="1:27" ht="16.5" customHeight="1">
      <c r="A86" s="6"/>
      <c r="B86" s="6"/>
      <c r="C86" s="25"/>
      <c r="D86" s="25"/>
      <c r="E86" s="25"/>
      <c r="F86" s="25"/>
      <c r="G86" s="25"/>
      <c r="H86" s="25"/>
      <c r="I86" s="25"/>
      <c r="J86" s="25"/>
      <c r="K86" s="25"/>
      <c r="L86" s="25"/>
      <c r="M86" s="25"/>
      <c r="N86" s="6">
        <v>2320416</v>
      </c>
      <c r="O86" s="24" t="s">
        <v>660</v>
      </c>
      <c r="P86" s="7">
        <v>0</v>
      </c>
      <c r="Q86" s="32">
        <v>0</v>
      </c>
      <c r="R86" s="32">
        <v>0</v>
      </c>
      <c r="S86" s="7">
        <v>0</v>
      </c>
      <c r="T86" s="7">
        <v>0</v>
      </c>
      <c r="U86" s="31">
        <v>0</v>
      </c>
      <c r="V86" s="32">
        <v>0</v>
      </c>
      <c r="W86" s="32">
        <v>0</v>
      </c>
      <c r="X86" s="6"/>
      <c r="Y86" s="6"/>
      <c r="Z86" s="25"/>
      <c r="AA86" s="25"/>
    </row>
    <row r="87" spans="1:27" ht="16.5" customHeight="1">
      <c r="A87" s="6"/>
      <c r="B87" s="6"/>
      <c r="C87" s="25"/>
      <c r="D87" s="25"/>
      <c r="E87" s="25"/>
      <c r="F87" s="25"/>
      <c r="G87" s="25"/>
      <c r="H87" s="25"/>
      <c r="I87" s="25"/>
      <c r="J87" s="25"/>
      <c r="K87" s="25"/>
      <c r="L87" s="25"/>
      <c r="M87" s="25"/>
      <c r="N87" s="6">
        <v>2330416</v>
      </c>
      <c r="O87" s="24" t="s">
        <v>120</v>
      </c>
      <c r="P87" s="26">
        <v>0</v>
      </c>
      <c r="Q87" s="32">
        <v>0</v>
      </c>
      <c r="R87" s="32">
        <v>0</v>
      </c>
      <c r="S87" s="26">
        <v>0</v>
      </c>
      <c r="T87" s="26">
        <v>0</v>
      </c>
      <c r="U87" s="32">
        <v>0</v>
      </c>
      <c r="V87" s="32">
        <v>0</v>
      </c>
      <c r="W87" s="32">
        <v>0</v>
      </c>
      <c r="X87" s="6"/>
      <c r="Y87" s="6"/>
      <c r="Z87" s="25"/>
      <c r="AA87" s="25"/>
    </row>
    <row r="88" spans="1:27" ht="16.5" customHeight="1">
      <c r="A88" s="6">
        <v>1030178</v>
      </c>
      <c r="B88" s="24" t="s">
        <v>737</v>
      </c>
      <c r="C88" s="7">
        <v>0</v>
      </c>
      <c r="D88" s="31">
        <v>0</v>
      </c>
      <c r="E88" s="31">
        <v>0</v>
      </c>
      <c r="F88" s="13">
        <v>0</v>
      </c>
      <c r="G88" s="13">
        <v>0</v>
      </c>
      <c r="H88" s="7">
        <v>0</v>
      </c>
      <c r="I88" s="7">
        <v>0</v>
      </c>
      <c r="J88" s="7">
        <v>0</v>
      </c>
      <c r="K88" s="31">
        <v>0</v>
      </c>
      <c r="L88" s="32">
        <v>0</v>
      </c>
      <c r="M88" s="32">
        <v>0</v>
      </c>
      <c r="N88" s="6"/>
      <c r="O88" s="24" t="s">
        <v>671</v>
      </c>
      <c r="P88" s="9">
        <f aca="true" t="shared" si="21" ref="P88:W88">SUM(P89,P93,P94)</f>
        <v>0</v>
      </c>
      <c r="Q88" s="23">
        <f t="shared" si="21"/>
        <v>0</v>
      </c>
      <c r="R88" s="23">
        <f t="shared" si="21"/>
        <v>0</v>
      </c>
      <c r="S88" s="9">
        <f t="shared" si="21"/>
        <v>0</v>
      </c>
      <c r="T88" s="9">
        <f t="shared" si="21"/>
        <v>0</v>
      </c>
      <c r="U88" s="9">
        <f t="shared" si="21"/>
        <v>0</v>
      </c>
      <c r="V88" s="23">
        <f t="shared" si="21"/>
        <v>0</v>
      </c>
      <c r="W88" s="23">
        <f t="shared" si="21"/>
        <v>0</v>
      </c>
      <c r="X88" s="6">
        <v>1030178</v>
      </c>
      <c r="Y88" s="24" t="s">
        <v>887</v>
      </c>
      <c r="Z88" s="7">
        <v>0</v>
      </c>
      <c r="AA88" s="9">
        <f>SUM(C88:M88)-SUM(P88:W88)-Z88-I88</f>
        <v>0</v>
      </c>
    </row>
    <row r="89" spans="1:27" ht="16.5" customHeight="1">
      <c r="A89" s="6"/>
      <c r="B89" s="6"/>
      <c r="C89" s="25"/>
      <c r="D89" s="25"/>
      <c r="E89" s="25"/>
      <c r="F89" s="25"/>
      <c r="G89" s="25"/>
      <c r="H89" s="25"/>
      <c r="I89" s="25"/>
      <c r="J89" s="25"/>
      <c r="K89" s="25"/>
      <c r="L89" s="25"/>
      <c r="M89" s="25"/>
      <c r="N89" s="6">
        <v>21214</v>
      </c>
      <c r="O89" s="24" t="s">
        <v>756</v>
      </c>
      <c r="P89" s="9">
        <f aca="true" t="shared" si="22" ref="P89:W89">SUM(P90:P92)</f>
        <v>0</v>
      </c>
      <c r="Q89" s="23">
        <f t="shared" si="22"/>
        <v>0</v>
      </c>
      <c r="R89" s="23">
        <f t="shared" si="22"/>
        <v>0</v>
      </c>
      <c r="S89" s="9">
        <f t="shared" si="22"/>
        <v>0</v>
      </c>
      <c r="T89" s="9">
        <f t="shared" si="22"/>
        <v>0</v>
      </c>
      <c r="U89" s="9">
        <f t="shared" si="22"/>
        <v>0</v>
      </c>
      <c r="V89" s="23">
        <f t="shared" si="22"/>
        <v>0</v>
      </c>
      <c r="W89" s="23">
        <f t="shared" si="22"/>
        <v>0</v>
      </c>
      <c r="X89" s="6"/>
      <c r="Y89" s="6"/>
      <c r="Z89" s="25"/>
      <c r="AA89" s="25"/>
    </row>
    <row r="90" spans="1:27" ht="16.5" customHeight="1">
      <c r="A90" s="6"/>
      <c r="B90" s="6"/>
      <c r="C90" s="25"/>
      <c r="D90" s="25"/>
      <c r="E90" s="25"/>
      <c r="F90" s="25"/>
      <c r="G90" s="25"/>
      <c r="H90" s="25"/>
      <c r="I90" s="25"/>
      <c r="J90" s="25"/>
      <c r="K90" s="25"/>
      <c r="L90" s="25"/>
      <c r="M90" s="25"/>
      <c r="N90" s="6">
        <v>2121401</v>
      </c>
      <c r="O90" s="6" t="s">
        <v>335</v>
      </c>
      <c r="P90" s="7">
        <v>0</v>
      </c>
      <c r="Q90" s="32">
        <v>0</v>
      </c>
      <c r="R90" s="32">
        <v>0</v>
      </c>
      <c r="S90" s="7">
        <v>0</v>
      </c>
      <c r="T90" s="7">
        <v>0</v>
      </c>
      <c r="U90" s="31">
        <v>0</v>
      </c>
      <c r="V90" s="32">
        <v>0</v>
      </c>
      <c r="W90" s="32">
        <v>0</v>
      </c>
      <c r="X90" s="6"/>
      <c r="Y90" s="6"/>
      <c r="Z90" s="25"/>
      <c r="AA90" s="25"/>
    </row>
    <row r="91" spans="1:27" ht="16.5" customHeight="1">
      <c r="A91" s="6"/>
      <c r="B91" s="6"/>
      <c r="C91" s="25"/>
      <c r="D91" s="25"/>
      <c r="E91" s="25"/>
      <c r="F91" s="25"/>
      <c r="G91" s="25"/>
      <c r="H91" s="25"/>
      <c r="I91" s="25"/>
      <c r="J91" s="25"/>
      <c r="K91" s="25"/>
      <c r="L91" s="25"/>
      <c r="M91" s="25"/>
      <c r="N91" s="6">
        <v>2121402</v>
      </c>
      <c r="O91" s="6" t="s">
        <v>26</v>
      </c>
      <c r="P91" s="7">
        <v>0</v>
      </c>
      <c r="Q91" s="32">
        <v>0</v>
      </c>
      <c r="R91" s="32">
        <v>0</v>
      </c>
      <c r="S91" s="7">
        <v>0</v>
      </c>
      <c r="T91" s="7">
        <v>0</v>
      </c>
      <c r="U91" s="31">
        <v>0</v>
      </c>
      <c r="V91" s="32">
        <v>0</v>
      </c>
      <c r="W91" s="32">
        <v>0</v>
      </c>
      <c r="X91" s="6"/>
      <c r="Y91" s="6"/>
      <c r="Z91" s="25"/>
      <c r="AA91" s="25"/>
    </row>
    <row r="92" spans="1:27" ht="16.5" customHeight="1">
      <c r="A92" s="6"/>
      <c r="B92" s="6"/>
      <c r="C92" s="25"/>
      <c r="D92" s="25"/>
      <c r="E92" s="25"/>
      <c r="F92" s="25"/>
      <c r="G92" s="25"/>
      <c r="H92" s="25"/>
      <c r="I92" s="25"/>
      <c r="J92" s="25"/>
      <c r="K92" s="25"/>
      <c r="L92" s="25"/>
      <c r="M92" s="25"/>
      <c r="N92" s="6">
        <v>2121499</v>
      </c>
      <c r="O92" s="6" t="s">
        <v>446</v>
      </c>
      <c r="P92" s="7">
        <v>0</v>
      </c>
      <c r="Q92" s="32">
        <v>0</v>
      </c>
      <c r="R92" s="32">
        <v>0</v>
      </c>
      <c r="S92" s="7">
        <v>0</v>
      </c>
      <c r="T92" s="7">
        <v>0</v>
      </c>
      <c r="U92" s="31">
        <v>0</v>
      </c>
      <c r="V92" s="32">
        <v>0</v>
      </c>
      <c r="W92" s="32">
        <v>0</v>
      </c>
      <c r="X92" s="6"/>
      <c r="Y92" s="6"/>
      <c r="Z92" s="25"/>
      <c r="AA92" s="25"/>
    </row>
    <row r="93" spans="1:27" ht="16.5" customHeight="1">
      <c r="A93" s="6"/>
      <c r="B93" s="6"/>
      <c r="C93" s="25"/>
      <c r="D93" s="25"/>
      <c r="E93" s="25"/>
      <c r="F93" s="25"/>
      <c r="G93" s="25"/>
      <c r="H93" s="25"/>
      <c r="I93" s="25"/>
      <c r="J93" s="25"/>
      <c r="K93" s="25"/>
      <c r="L93" s="25"/>
      <c r="M93" s="25"/>
      <c r="N93" s="6">
        <v>2320420</v>
      </c>
      <c r="O93" s="24" t="s">
        <v>1137</v>
      </c>
      <c r="P93" s="7">
        <v>0</v>
      </c>
      <c r="Q93" s="32">
        <v>0</v>
      </c>
      <c r="R93" s="32">
        <v>0</v>
      </c>
      <c r="S93" s="7">
        <v>0</v>
      </c>
      <c r="T93" s="7">
        <v>0</v>
      </c>
      <c r="U93" s="31">
        <v>0</v>
      </c>
      <c r="V93" s="32">
        <v>0</v>
      </c>
      <c r="W93" s="32">
        <v>0</v>
      </c>
      <c r="X93" s="6"/>
      <c r="Y93" s="6"/>
      <c r="Z93" s="25"/>
      <c r="AA93" s="25"/>
    </row>
    <row r="94" spans="1:27" ht="16.5" customHeight="1">
      <c r="A94" s="6"/>
      <c r="B94" s="6"/>
      <c r="C94" s="25"/>
      <c r="D94" s="25"/>
      <c r="E94" s="25"/>
      <c r="F94" s="25"/>
      <c r="G94" s="25"/>
      <c r="H94" s="25"/>
      <c r="I94" s="25"/>
      <c r="J94" s="25"/>
      <c r="K94" s="25"/>
      <c r="L94" s="25"/>
      <c r="M94" s="25"/>
      <c r="N94" s="6">
        <v>2330420</v>
      </c>
      <c r="O94" s="24" t="s">
        <v>143</v>
      </c>
      <c r="P94" s="26">
        <v>0</v>
      </c>
      <c r="Q94" s="32">
        <v>0</v>
      </c>
      <c r="R94" s="32">
        <v>0</v>
      </c>
      <c r="S94" s="26">
        <v>0</v>
      </c>
      <c r="T94" s="26">
        <v>0</v>
      </c>
      <c r="U94" s="32">
        <v>0</v>
      </c>
      <c r="V94" s="32">
        <v>0</v>
      </c>
      <c r="W94" s="32">
        <v>0</v>
      </c>
      <c r="X94" s="6"/>
      <c r="Y94" s="6"/>
      <c r="Z94" s="25"/>
      <c r="AA94" s="25"/>
    </row>
    <row r="95" spans="1:27" ht="16.5" customHeight="1">
      <c r="A95" s="6">
        <v>1030150</v>
      </c>
      <c r="B95" s="24" t="s">
        <v>427</v>
      </c>
      <c r="C95" s="9">
        <f>SUM(C96:C97)</f>
        <v>0</v>
      </c>
      <c r="D95" s="9">
        <f>SUM(D96:D97)</f>
        <v>0</v>
      </c>
      <c r="E95" s="9">
        <f>SUM(E96:E97)</f>
        <v>0</v>
      </c>
      <c r="F95" s="9">
        <f>F96+F97</f>
        <v>0</v>
      </c>
      <c r="G95" s="9">
        <f aca="true" t="shared" si="23" ref="G95:M95">SUM(G96:G97)</f>
        <v>0</v>
      </c>
      <c r="H95" s="9">
        <f t="shared" si="23"/>
        <v>0</v>
      </c>
      <c r="I95" s="9">
        <f t="shared" si="23"/>
        <v>0</v>
      </c>
      <c r="J95" s="9">
        <f t="shared" si="23"/>
        <v>0</v>
      </c>
      <c r="K95" s="9">
        <f t="shared" si="23"/>
        <v>0</v>
      </c>
      <c r="L95" s="23">
        <f t="shared" si="23"/>
        <v>0</v>
      </c>
      <c r="M95" s="23">
        <f t="shared" si="23"/>
        <v>0</v>
      </c>
      <c r="N95" s="6"/>
      <c r="O95" s="24" t="s">
        <v>882</v>
      </c>
      <c r="P95" s="9">
        <f aca="true" t="shared" si="24" ref="P95:W95">SUM(P96,P101,P102)</f>
        <v>0</v>
      </c>
      <c r="Q95" s="23">
        <f t="shared" si="24"/>
        <v>0</v>
      </c>
      <c r="R95" s="23">
        <f t="shared" si="24"/>
        <v>0</v>
      </c>
      <c r="S95" s="9">
        <f t="shared" si="24"/>
        <v>0</v>
      </c>
      <c r="T95" s="9">
        <f t="shared" si="24"/>
        <v>0</v>
      </c>
      <c r="U95" s="9">
        <f t="shared" si="24"/>
        <v>0</v>
      </c>
      <c r="V95" s="23">
        <f t="shared" si="24"/>
        <v>0</v>
      </c>
      <c r="W95" s="23">
        <f t="shared" si="24"/>
        <v>0</v>
      </c>
      <c r="X95" s="6">
        <v>1030150</v>
      </c>
      <c r="Y95" s="24" t="s">
        <v>382</v>
      </c>
      <c r="Z95" s="9">
        <f>Z96+Z97</f>
        <v>0</v>
      </c>
      <c r="AA95" s="9">
        <f>SUM(C95:M95)-SUM(P95:W95)-Z95-I95</f>
        <v>0</v>
      </c>
    </row>
    <row r="96" spans="1:27" ht="16.5" customHeight="1">
      <c r="A96" s="6">
        <v>103015001</v>
      </c>
      <c r="B96" s="6" t="s">
        <v>244</v>
      </c>
      <c r="C96" s="7">
        <v>0</v>
      </c>
      <c r="D96" s="31">
        <v>0</v>
      </c>
      <c r="E96" s="31">
        <v>0</v>
      </c>
      <c r="F96" s="13">
        <v>0</v>
      </c>
      <c r="G96" s="13">
        <v>0</v>
      </c>
      <c r="H96" s="7">
        <v>0</v>
      </c>
      <c r="I96" s="7">
        <v>0</v>
      </c>
      <c r="J96" s="7">
        <v>0</v>
      </c>
      <c r="K96" s="31">
        <v>0</v>
      </c>
      <c r="L96" s="32">
        <v>0</v>
      </c>
      <c r="M96" s="32">
        <v>0</v>
      </c>
      <c r="N96" s="6">
        <v>21366</v>
      </c>
      <c r="O96" s="24" t="s">
        <v>164</v>
      </c>
      <c r="P96" s="9">
        <f aca="true" t="shared" si="25" ref="P96:W96">SUM(P97:P100)</f>
        <v>0</v>
      </c>
      <c r="Q96" s="23">
        <f t="shared" si="25"/>
        <v>0</v>
      </c>
      <c r="R96" s="23">
        <f t="shared" si="25"/>
        <v>0</v>
      </c>
      <c r="S96" s="9">
        <f t="shared" si="25"/>
        <v>0</v>
      </c>
      <c r="T96" s="9">
        <f t="shared" si="25"/>
        <v>0</v>
      </c>
      <c r="U96" s="9">
        <f t="shared" si="25"/>
        <v>0</v>
      </c>
      <c r="V96" s="23">
        <f t="shared" si="25"/>
        <v>0</v>
      </c>
      <c r="W96" s="23">
        <f t="shared" si="25"/>
        <v>0</v>
      </c>
      <c r="X96" s="6">
        <v>103015001</v>
      </c>
      <c r="Y96" s="6" t="s">
        <v>454</v>
      </c>
      <c r="Z96" s="7">
        <v>0</v>
      </c>
      <c r="AA96" s="7">
        <v>0</v>
      </c>
    </row>
    <row r="97" spans="1:27" ht="16.5" customHeight="1">
      <c r="A97" s="6">
        <v>103015002</v>
      </c>
      <c r="B97" s="6" t="s">
        <v>518</v>
      </c>
      <c r="C97" s="7">
        <v>0</v>
      </c>
      <c r="D97" s="31">
        <v>0</v>
      </c>
      <c r="E97" s="31">
        <v>0</v>
      </c>
      <c r="F97" s="13">
        <v>0</v>
      </c>
      <c r="G97" s="13">
        <v>0</v>
      </c>
      <c r="H97" s="7">
        <v>0</v>
      </c>
      <c r="I97" s="7">
        <v>0</v>
      </c>
      <c r="J97" s="7">
        <v>0</v>
      </c>
      <c r="K97" s="31">
        <v>0</v>
      </c>
      <c r="L97" s="32">
        <v>0</v>
      </c>
      <c r="M97" s="32">
        <v>0</v>
      </c>
      <c r="N97" s="6">
        <v>2136601</v>
      </c>
      <c r="O97" s="6" t="s">
        <v>113</v>
      </c>
      <c r="P97" s="7">
        <v>0</v>
      </c>
      <c r="Q97" s="32">
        <v>0</v>
      </c>
      <c r="R97" s="32">
        <v>0</v>
      </c>
      <c r="S97" s="7">
        <v>0</v>
      </c>
      <c r="T97" s="7">
        <v>0</v>
      </c>
      <c r="U97" s="31">
        <v>0</v>
      </c>
      <c r="V97" s="32">
        <v>0</v>
      </c>
      <c r="W97" s="32">
        <v>0</v>
      </c>
      <c r="X97" s="6">
        <v>103015002</v>
      </c>
      <c r="Y97" s="6" t="s">
        <v>1035</v>
      </c>
      <c r="Z97" s="7">
        <v>0</v>
      </c>
      <c r="AA97" s="7">
        <v>0</v>
      </c>
    </row>
    <row r="98" spans="1:27" ht="16.5" customHeight="1">
      <c r="A98" s="6"/>
      <c r="B98" s="6"/>
      <c r="C98" s="25"/>
      <c r="D98" s="25"/>
      <c r="E98" s="25"/>
      <c r="F98" s="25"/>
      <c r="G98" s="25"/>
      <c r="H98" s="25"/>
      <c r="I98" s="25"/>
      <c r="J98" s="25"/>
      <c r="K98" s="25"/>
      <c r="L98" s="25"/>
      <c r="M98" s="25"/>
      <c r="N98" s="6">
        <v>2136602</v>
      </c>
      <c r="O98" s="6" t="s">
        <v>812</v>
      </c>
      <c r="P98" s="7">
        <v>0</v>
      </c>
      <c r="Q98" s="32">
        <v>0</v>
      </c>
      <c r="R98" s="32">
        <v>0</v>
      </c>
      <c r="S98" s="7">
        <v>0</v>
      </c>
      <c r="T98" s="7">
        <v>0</v>
      </c>
      <c r="U98" s="31">
        <v>0</v>
      </c>
      <c r="V98" s="32">
        <v>0</v>
      </c>
      <c r="W98" s="32">
        <v>0</v>
      </c>
      <c r="X98" s="6"/>
      <c r="Y98" s="6"/>
      <c r="Z98" s="25"/>
      <c r="AA98" s="25"/>
    </row>
    <row r="99" spans="1:27" ht="16.5" customHeight="1">
      <c r="A99" s="6"/>
      <c r="B99" s="6"/>
      <c r="C99" s="25"/>
      <c r="D99" s="25"/>
      <c r="E99" s="25"/>
      <c r="F99" s="25"/>
      <c r="G99" s="25"/>
      <c r="H99" s="25"/>
      <c r="I99" s="25"/>
      <c r="J99" s="25"/>
      <c r="K99" s="25"/>
      <c r="L99" s="25"/>
      <c r="M99" s="25"/>
      <c r="N99" s="6">
        <v>2136603</v>
      </c>
      <c r="O99" s="6" t="s">
        <v>886</v>
      </c>
      <c r="P99" s="7">
        <v>0</v>
      </c>
      <c r="Q99" s="32">
        <v>0</v>
      </c>
      <c r="R99" s="32">
        <v>0</v>
      </c>
      <c r="S99" s="7">
        <v>0</v>
      </c>
      <c r="T99" s="7">
        <v>0</v>
      </c>
      <c r="U99" s="31">
        <v>0</v>
      </c>
      <c r="V99" s="32">
        <v>0</v>
      </c>
      <c r="W99" s="32">
        <v>0</v>
      </c>
      <c r="X99" s="6"/>
      <c r="Y99" s="6"/>
      <c r="Z99" s="25"/>
      <c r="AA99" s="25"/>
    </row>
    <row r="100" spans="1:27" ht="16.5" customHeight="1">
      <c r="A100" s="6"/>
      <c r="B100" s="6"/>
      <c r="C100" s="25"/>
      <c r="D100" s="25"/>
      <c r="E100" s="25"/>
      <c r="F100" s="25"/>
      <c r="G100" s="25"/>
      <c r="H100" s="25"/>
      <c r="I100" s="25"/>
      <c r="J100" s="25"/>
      <c r="K100" s="25"/>
      <c r="L100" s="25"/>
      <c r="M100" s="25"/>
      <c r="N100" s="6">
        <v>2136699</v>
      </c>
      <c r="O100" s="6" t="s">
        <v>1149</v>
      </c>
      <c r="P100" s="7">
        <v>0</v>
      </c>
      <c r="Q100" s="32">
        <v>0</v>
      </c>
      <c r="R100" s="32">
        <v>0</v>
      </c>
      <c r="S100" s="7">
        <v>0</v>
      </c>
      <c r="T100" s="7">
        <v>0</v>
      </c>
      <c r="U100" s="31">
        <v>0</v>
      </c>
      <c r="V100" s="32">
        <v>0</v>
      </c>
      <c r="W100" s="32">
        <v>0</v>
      </c>
      <c r="X100" s="6"/>
      <c r="Y100" s="6"/>
      <c r="Z100" s="25"/>
      <c r="AA100" s="25"/>
    </row>
    <row r="101" spans="1:27" ht="16.5" customHeight="1">
      <c r="A101" s="6"/>
      <c r="B101" s="6"/>
      <c r="C101" s="25"/>
      <c r="D101" s="25"/>
      <c r="E101" s="25"/>
      <c r="F101" s="25"/>
      <c r="G101" s="25"/>
      <c r="H101" s="25"/>
      <c r="I101" s="25"/>
      <c r="J101" s="25"/>
      <c r="K101" s="25"/>
      <c r="L101" s="25"/>
      <c r="M101" s="25"/>
      <c r="N101" s="6">
        <v>2320414</v>
      </c>
      <c r="O101" s="24" t="s">
        <v>797</v>
      </c>
      <c r="P101" s="7">
        <v>0</v>
      </c>
      <c r="Q101" s="32">
        <v>0</v>
      </c>
      <c r="R101" s="32">
        <v>0</v>
      </c>
      <c r="S101" s="7">
        <v>0</v>
      </c>
      <c r="T101" s="7">
        <v>0</v>
      </c>
      <c r="U101" s="31">
        <v>0</v>
      </c>
      <c r="V101" s="32">
        <v>0</v>
      </c>
      <c r="W101" s="32">
        <v>0</v>
      </c>
      <c r="X101" s="6"/>
      <c r="Y101" s="6"/>
      <c r="Z101" s="25"/>
      <c r="AA101" s="25"/>
    </row>
    <row r="102" spans="1:27" ht="16.5" customHeight="1">
      <c r="A102" s="6"/>
      <c r="B102" s="6"/>
      <c r="C102" s="25"/>
      <c r="D102" s="25"/>
      <c r="E102" s="25"/>
      <c r="F102" s="25"/>
      <c r="G102" s="25"/>
      <c r="H102" s="25"/>
      <c r="I102" s="25"/>
      <c r="J102" s="25"/>
      <c r="K102" s="25"/>
      <c r="L102" s="25"/>
      <c r="M102" s="25"/>
      <c r="N102" s="6">
        <v>2330414</v>
      </c>
      <c r="O102" s="24" t="s">
        <v>1232</v>
      </c>
      <c r="P102" s="26">
        <v>0</v>
      </c>
      <c r="Q102" s="32">
        <v>0</v>
      </c>
      <c r="R102" s="32">
        <v>0</v>
      </c>
      <c r="S102" s="26">
        <v>0</v>
      </c>
      <c r="T102" s="26">
        <v>0</v>
      </c>
      <c r="U102" s="32">
        <v>0</v>
      </c>
      <c r="V102" s="32">
        <v>0</v>
      </c>
      <c r="W102" s="32">
        <v>0</v>
      </c>
      <c r="X102" s="6"/>
      <c r="Y102" s="6"/>
      <c r="Z102" s="25"/>
      <c r="AA102" s="25"/>
    </row>
    <row r="103" spans="1:27" ht="16.5" customHeight="1">
      <c r="A103" s="6">
        <v>1030152</v>
      </c>
      <c r="B103" s="24" t="s">
        <v>83</v>
      </c>
      <c r="C103" s="7">
        <v>0</v>
      </c>
      <c r="D103" s="31">
        <v>0</v>
      </c>
      <c r="E103" s="31">
        <v>0</v>
      </c>
      <c r="F103" s="13">
        <v>0</v>
      </c>
      <c r="G103" s="13">
        <v>0</v>
      </c>
      <c r="H103" s="7">
        <v>0</v>
      </c>
      <c r="I103" s="7">
        <v>0</v>
      </c>
      <c r="J103" s="7">
        <v>0</v>
      </c>
      <c r="K103" s="31">
        <v>0</v>
      </c>
      <c r="L103" s="32">
        <v>0</v>
      </c>
      <c r="M103" s="32">
        <v>0</v>
      </c>
      <c r="N103" s="6">
        <v>21367</v>
      </c>
      <c r="O103" s="24" t="s">
        <v>779</v>
      </c>
      <c r="P103" s="9">
        <f aca="true" t="shared" si="26" ref="P103:W103">SUM(P104:P107)</f>
        <v>0</v>
      </c>
      <c r="Q103" s="23">
        <f t="shared" si="26"/>
        <v>0</v>
      </c>
      <c r="R103" s="23">
        <f t="shared" si="26"/>
        <v>0</v>
      </c>
      <c r="S103" s="9">
        <f t="shared" si="26"/>
        <v>0</v>
      </c>
      <c r="T103" s="9">
        <f t="shared" si="26"/>
        <v>0</v>
      </c>
      <c r="U103" s="9">
        <f t="shared" si="26"/>
        <v>0</v>
      </c>
      <c r="V103" s="23">
        <f t="shared" si="26"/>
        <v>0</v>
      </c>
      <c r="W103" s="23">
        <f t="shared" si="26"/>
        <v>0</v>
      </c>
      <c r="X103" s="6">
        <v>1030152</v>
      </c>
      <c r="Y103" s="24" t="s">
        <v>722</v>
      </c>
      <c r="Z103" s="7">
        <v>0</v>
      </c>
      <c r="AA103" s="9">
        <f>SUM(C103:M103)-SUM(P103:W103)-Z103-I103</f>
        <v>0</v>
      </c>
    </row>
    <row r="104" spans="1:27" ht="16.5" customHeight="1">
      <c r="A104" s="6"/>
      <c r="B104" s="6"/>
      <c r="C104" s="25"/>
      <c r="D104" s="25"/>
      <c r="E104" s="25"/>
      <c r="F104" s="25"/>
      <c r="G104" s="25"/>
      <c r="H104" s="25"/>
      <c r="I104" s="25"/>
      <c r="J104" s="25"/>
      <c r="K104" s="25"/>
      <c r="L104" s="25"/>
      <c r="M104" s="25"/>
      <c r="N104" s="6">
        <v>2136701</v>
      </c>
      <c r="O104" s="6" t="s">
        <v>1119</v>
      </c>
      <c r="P104" s="7">
        <v>0</v>
      </c>
      <c r="Q104" s="32">
        <v>0</v>
      </c>
      <c r="R104" s="32">
        <v>0</v>
      </c>
      <c r="S104" s="7">
        <v>0</v>
      </c>
      <c r="T104" s="7">
        <v>0</v>
      </c>
      <c r="U104" s="31">
        <v>0</v>
      </c>
      <c r="V104" s="32">
        <v>0</v>
      </c>
      <c r="W104" s="32">
        <v>0</v>
      </c>
      <c r="X104" s="6"/>
      <c r="Y104" s="6"/>
      <c r="Z104" s="25"/>
      <c r="AA104" s="25"/>
    </row>
    <row r="105" spans="1:27" ht="16.5" customHeight="1">
      <c r="A105" s="6"/>
      <c r="B105" s="6"/>
      <c r="C105" s="25"/>
      <c r="D105" s="25"/>
      <c r="E105" s="25"/>
      <c r="F105" s="25"/>
      <c r="G105" s="25"/>
      <c r="H105" s="25"/>
      <c r="I105" s="25"/>
      <c r="J105" s="25"/>
      <c r="K105" s="25"/>
      <c r="L105" s="25"/>
      <c r="M105" s="25"/>
      <c r="N105" s="6">
        <v>2136702</v>
      </c>
      <c r="O105" s="6" t="s">
        <v>142</v>
      </c>
      <c r="P105" s="7">
        <v>0</v>
      </c>
      <c r="Q105" s="32">
        <v>0</v>
      </c>
      <c r="R105" s="32">
        <v>0</v>
      </c>
      <c r="S105" s="7">
        <v>0</v>
      </c>
      <c r="T105" s="7">
        <v>0</v>
      </c>
      <c r="U105" s="31">
        <v>0</v>
      </c>
      <c r="V105" s="32">
        <v>0</v>
      </c>
      <c r="W105" s="32">
        <v>0</v>
      </c>
      <c r="X105" s="6"/>
      <c r="Y105" s="6"/>
      <c r="Z105" s="25"/>
      <c r="AA105" s="25"/>
    </row>
    <row r="106" spans="1:27" ht="16.5" customHeight="1">
      <c r="A106" s="6"/>
      <c r="B106" s="6"/>
      <c r="C106" s="25"/>
      <c r="D106" s="25"/>
      <c r="E106" s="25"/>
      <c r="F106" s="25"/>
      <c r="G106" s="25"/>
      <c r="H106" s="25"/>
      <c r="I106" s="25"/>
      <c r="J106" s="25"/>
      <c r="K106" s="25"/>
      <c r="L106" s="25"/>
      <c r="M106" s="25"/>
      <c r="N106" s="6">
        <v>2136703</v>
      </c>
      <c r="O106" s="6" t="s">
        <v>607</v>
      </c>
      <c r="P106" s="7">
        <v>0</v>
      </c>
      <c r="Q106" s="32">
        <v>0</v>
      </c>
      <c r="R106" s="32">
        <v>0</v>
      </c>
      <c r="S106" s="7">
        <v>0</v>
      </c>
      <c r="T106" s="7">
        <v>0</v>
      </c>
      <c r="U106" s="31">
        <v>0</v>
      </c>
      <c r="V106" s="32">
        <v>0</v>
      </c>
      <c r="W106" s="32">
        <v>0</v>
      </c>
      <c r="X106" s="6"/>
      <c r="Y106" s="6"/>
      <c r="Z106" s="25"/>
      <c r="AA106" s="25"/>
    </row>
    <row r="107" spans="1:27" ht="16.5" customHeight="1">
      <c r="A107" s="6"/>
      <c r="B107" s="6"/>
      <c r="C107" s="25"/>
      <c r="D107" s="25"/>
      <c r="E107" s="25"/>
      <c r="F107" s="25"/>
      <c r="G107" s="25"/>
      <c r="H107" s="25"/>
      <c r="I107" s="25"/>
      <c r="J107" s="25"/>
      <c r="K107" s="25"/>
      <c r="L107" s="25"/>
      <c r="M107" s="25"/>
      <c r="N107" s="6">
        <v>2136799</v>
      </c>
      <c r="O107" s="6" t="s">
        <v>229</v>
      </c>
      <c r="P107" s="7">
        <v>0</v>
      </c>
      <c r="Q107" s="32">
        <v>0</v>
      </c>
      <c r="R107" s="32">
        <v>0</v>
      </c>
      <c r="S107" s="7">
        <v>0</v>
      </c>
      <c r="T107" s="7">
        <v>0</v>
      </c>
      <c r="U107" s="31">
        <v>0</v>
      </c>
      <c r="V107" s="32">
        <v>0</v>
      </c>
      <c r="W107" s="32">
        <v>0</v>
      </c>
      <c r="X107" s="6"/>
      <c r="Y107" s="6"/>
      <c r="Z107" s="25"/>
      <c r="AA107" s="25"/>
    </row>
    <row r="108" spans="1:27" ht="16.5" customHeight="1">
      <c r="A108" s="6">
        <v>1030158</v>
      </c>
      <c r="B108" s="24" t="s">
        <v>917</v>
      </c>
      <c r="C108" s="9">
        <f>SUM(C109:C111)</f>
        <v>0</v>
      </c>
      <c r="D108" s="9">
        <f>SUM(D109:D111)</f>
        <v>0</v>
      </c>
      <c r="E108" s="9">
        <f>SUM(E109:E111)</f>
        <v>0</v>
      </c>
      <c r="F108" s="9">
        <f>F109+F110+F111</f>
        <v>0</v>
      </c>
      <c r="G108" s="9">
        <f aca="true" t="shared" si="27" ref="G108:M108">SUM(G109:G111)</f>
        <v>0</v>
      </c>
      <c r="H108" s="9">
        <f t="shared" si="27"/>
        <v>0</v>
      </c>
      <c r="I108" s="9">
        <f t="shared" si="27"/>
        <v>0</v>
      </c>
      <c r="J108" s="9">
        <f t="shared" si="27"/>
        <v>0</v>
      </c>
      <c r="K108" s="9">
        <f t="shared" si="27"/>
        <v>0</v>
      </c>
      <c r="L108" s="23">
        <f t="shared" si="27"/>
        <v>0</v>
      </c>
      <c r="M108" s="23">
        <f t="shared" si="27"/>
        <v>0</v>
      </c>
      <c r="N108" s="6"/>
      <c r="O108" s="24" t="s">
        <v>198</v>
      </c>
      <c r="P108" s="9">
        <f aca="true" t="shared" si="28" ref="P108:W108">SUM(P109,P114,P115)</f>
        <v>0</v>
      </c>
      <c r="Q108" s="23">
        <f t="shared" si="28"/>
        <v>0</v>
      </c>
      <c r="R108" s="23">
        <f t="shared" si="28"/>
        <v>0</v>
      </c>
      <c r="S108" s="9">
        <f t="shared" si="28"/>
        <v>0</v>
      </c>
      <c r="T108" s="9">
        <f t="shared" si="28"/>
        <v>0</v>
      </c>
      <c r="U108" s="9">
        <f t="shared" si="28"/>
        <v>0</v>
      </c>
      <c r="V108" s="23">
        <f t="shared" si="28"/>
        <v>0</v>
      </c>
      <c r="W108" s="23">
        <f t="shared" si="28"/>
        <v>0</v>
      </c>
      <c r="X108" s="6">
        <v>1030158</v>
      </c>
      <c r="Y108" s="24" t="s">
        <v>279</v>
      </c>
      <c r="Z108" s="9">
        <f>Z109+Z110+Z111</f>
        <v>0</v>
      </c>
      <c r="AA108" s="9">
        <f>SUM(C108:M108)-SUM(P108:W108)-Z108-I108</f>
        <v>0</v>
      </c>
    </row>
    <row r="109" spans="1:27" ht="16.5" customHeight="1">
      <c r="A109" s="6">
        <v>103015801</v>
      </c>
      <c r="B109" s="6" t="s">
        <v>540</v>
      </c>
      <c r="C109" s="7">
        <v>0</v>
      </c>
      <c r="D109" s="31">
        <v>0</v>
      </c>
      <c r="E109" s="31">
        <v>0</v>
      </c>
      <c r="F109" s="13">
        <v>0</v>
      </c>
      <c r="G109" s="13">
        <v>0</v>
      </c>
      <c r="H109" s="7">
        <v>0</v>
      </c>
      <c r="I109" s="7">
        <v>0</v>
      </c>
      <c r="J109" s="7">
        <v>0</v>
      </c>
      <c r="K109" s="31">
        <v>0</v>
      </c>
      <c r="L109" s="32">
        <v>0</v>
      </c>
      <c r="M109" s="32">
        <v>0</v>
      </c>
      <c r="N109" s="6">
        <v>21369</v>
      </c>
      <c r="O109" s="24" t="s">
        <v>602</v>
      </c>
      <c r="P109" s="9">
        <f aca="true" t="shared" si="29" ref="P109:W109">SUM(P110:P113)</f>
        <v>0</v>
      </c>
      <c r="Q109" s="23">
        <f t="shared" si="29"/>
        <v>0</v>
      </c>
      <c r="R109" s="23">
        <f t="shared" si="29"/>
        <v>0</v>
      </c>
      <c r="S109" s="9">
        <f t="shared" si="29"/>
        <v>0</v>
      </c>
      <c r="T109" s="9">
        <f t="shared" si="29"/>
        <v>0</v>
      </c>
      <c r="U109" s="9">
        <f t="shared" si="29"/>
        <v>0</v>
      </c>
      <c r="V109" s="23">
        <f t="shared" si="29"/>
        <v>0</v>
      </c>
      <c r="W109" s="23">
        <f t="shared" si="29"/>
        <v>0</v>
      </c>
      <c r="X109" s="6">
        <v>103015801</v>
      </c>
      <c r="Y109" s="6" t="s">
        <v>540</v>
      </c>
      <c r="Z109" s="7">
        <v>0</v>
      </c>
      <c r="AA109" s="7">
        <v>0</v>
      </c>
    </row>
    <row r="110" spans="1:27" ht="16.5" customHeight="1">
      <c r="A110" s="6">
        <v>103015802</v>
      </c>
      <c r="B110" s="6" t="s">
        <v>1128</v>
      </c>
      <c r="C110" s="7">
        <v>0</v>
      </c>
      <c r="D110" s="31">
        <v>0</v>
      </c>
      <c r="E110" s="31">
        <v>0</v>
      </c>
      <c r="F110" s="13">
        <v>0</v>
      </c>
      <c r="G110" s="13">
        <v>0</v>
      </c>
      <c r="H110" s="7">
        <v>0</v>
      </c>
      <c r="I110" s="7">
        <v>0</v>
      </c>
      <c r="J110" s="7">
        <v>0</v>
      </c>
      <c r="K110" s="31">
        <v>0</v>
      </c>
      <c r="L110" s="32">
        <v>0</v>
      </c>
      <c r="M110" s="32">
        <v>0</v>
      </c>
      <c r="N110" s="6">
        <v>2136901</v>
      </c>
      <c r="O110" s="6" t="s">
        <v>261</v>
      </c>
      <c r="P110" s="7">
        <v>0</v>
      </c>
      <c r="Q110" s="32">
        <v>0</v>
      </c>
      <c r="R110" s="32">
        <v>0</v>
      </c>
      <c r="S110" s="7">
        <v>0</v>
      </c>
      <c r="T110" s="7">
        <v>0</v>
      </c>
      <c r="U110" s="31">
        <v>0</v>
      </c>
      <c r="V110" s="32">
        <v>0</v>
      </c>
      <c r="W110" s="32">
        <v>0</v>
      </c>
      <c r="X110" s="6">
        <v>103015802</v>
      </c>
      <c r="Y110" s="6" t="s">
        <v>1128</v>
      </c>
      <c r="Z110" s="7">
        <v>0</v>
      </c>
      <c r="AA110" s="7">
        <v>0</v>
      </c>
    </row>
    <row r="111" spans="1:27" ht="16.5" customHeight="1">
      <c r="A111" s="6">
        <v>103015803</v>
      </c>
      <c r="B111" s="6" t="s">
        <v>129</v>
      </c>
      <c r="C111" s="7">
        <v>0</v>
      </c>
      <c r="D111" s="31">
        <v>0</v>
      </c>
      <c r="E111" s="31">
        <v>0</v>
      </c>
      <c r="F111" s="13">
        <v>0</v>
      </c>
      <c r="G111" s="13">
        <v>0</v>
      </c>
      <c r="H111" s="7">
        <v>0</v>
      </c>
      <c r="I111" s="7">
        <v>0</v>
      </c>
      <c r="J111" s="7">
        <v>0</v>
      </c>
      <c r="K111" s="31">
        <v>0</v>
      </c>
      <c r="L111" s="32">
        <v>0</v>
      </c>
      <c r="M111" s="32">
        <v>0</v>
      </c>
      <c r="N111" s="6">
        <v>2136902</v>
      </c>
      <c r="O111" s="6" t="s">
        <v>249</v>
      </c>
      <c r="P111" s="7">
        <v>0</v>
      </c>
      <c r="Q111" s="32">
        <v>0</v>
      </c>
      <c r="R111" s="32">
        <v>0</v>
      </c>
      <c r="S111" s="7">
        <v>0</v>
      </c>
      <c r="T111" s="7">
        <v>0</v>
      </c>
      <c r="U111" s="31">
        <v>0</v>
      </c>
      <c r="V111" s="32">
        <v>0</v>
      </c>
      <c r="W111" s="32">
        <v>0</v>
      </c>
      <c r="X111" s="6">
        <v>103015803</v>
      </c>
      <c r="Y111" s="6" t="s">
        <v>129</v>
      </c>
      <c r="Z111" s="7">
        <v>0</v>
      </c>
      <c r="AA111" s="7">
        <v>0</v>
      </c>
    </row>
    <row r="112" spans="1:27" ht="16.5" customHeight="1">
      <c r="A112" s="6"/>
      <c r="B112" s="6"/>
      <c r="C112" s="25"/>
      <c r="D112" s="25"/>
      <c r="E112" s="25"/>
      <c r="F112" s="25"/>
      <c r="G112" s="25"/>
      <c r="H112" s="25"/>
      <c r="I112" s="25"/>
      <c r="J112" s="25"/>
      <c r="K112" s="25"/>
      <c r="L112" s="25"/>
      <c r="M112" s="25"/>
      <c r="N112" s="6">
        <v>2136903</v>
      </c>
      <c r="O112" s="6" t="s">
        <v>1074</v>
      </c>
      <c r="P112" s="7">
        <v>0</v>
      </c>
      <c r="Q112" s="32">
        <v>0</v>
      </c>
      <c r="R112" s="32">
        <v>0</v>
      </c>
      <c r="S112" s="7">
        <v>0</v>
      </c>
      <c r="T112" s="7">
        <v>0</v>
      </c>
      <c r="U112" s="31">
        <v>0</v>
      </c>
      <c r="V112" s="32">
        <v>0</v>
      </c>
      <c r="W112" s="32">
        <v>0</v>
      </c>
      <c r="X112" s="6"/>
      <c r="Y112" s="6"/>
      <c r="Z112" s="25"/>
      <c r="AA112" s="25"/>
    </row>
    <row r="113" spans="1:27" ht="16.5" customHeight="1">
      <c r="A113" s="6"/>
      <c r="B113" s="6"/>
      <c r="C113" s="25"/>
      <c r="D113" s="25"/>
      <c r="E113" s="25"/>
      <c r="F113" s="25"/>
      <c r="G113" s="25"/>
      <c r="H113" s="25"/>
      <c r="I113" s="25"/>
      <c r="J113" s="25"/>
      <c r="K113" s="25"/>
      <c r="L113" s="25"/>
      <c r="M113" s="25"/>
      <c r="N113" s="6">
        <v>2136999</v>
      </c>
      <c r="O113" s="6" t="s">
        <v>572</v>
      </c>
      <c r="P113" s="7">
        <v>0</v>
      </c>
      <c r="Q113" s="32">
        <v>0</v>
      </c>
      <c r="R113" s="32">
        <v>0</v>
      </c>
      <c r="S113" s="7">
        <v>0</v>
      </c>
      <c r="T113" s="7">
        <v>0</v>
      </c>
      <c r="U113" s="31">
        <v>0</v>
      </c>
      <c r="V113" s="32">
        <v>0</v>
      </c>
      <c r="W113" s="32">
        <v>0</v>
      </c>
      <c r="X113" s="6"/>
      <c r="Y113" s="6"/>
      <c r="Z113" s="25"/>
      <c r="AA113" s="25"/>
    </row>
    <row r="114" spans="1:27" ht="16.5" customHeight="1">
      <c r="A114" s="6"/>
      <c r="B114" s="6"/>
      <c r="C114" s="25"/>
      <c r="D114" s="25"/>
      <c r="E114" s="25"/>
      <c r="F114" s="25"/>
      <c r="G114" s="25"/>
      <c r="H114" s="25"/>
      <c r="I114" s="25"/>
      <c r="J114" s="25"/>
      <c r="K114" s="25"/>
      <c r="L114" s="25"/>
      <c r="M114" s="25"/>
      <c r="N114" s="6">
        <v>2320418</v>
      </c>
      <c r="O114" s="24" t="s">
        <v>925</v>
      </c>
      <c r="P114" s="7">
        <v>0</v>
      </c>
      <c r="Q114" s="32">
        <v>0</v>
      </c>
      <c r="R114" s="32">
        <v>0</v>
      </c>
      <c r="S114" s="7">
        <v>0</v>
      </c>
      <c r="T114" s="7">
        <v>0</v>
      </c>
      <c r="U114" s="31">
        <v>0</v>
      </c>
      <c r="V114" s="32">
        <v>0</v>
      </c>
      <c r="W114" s="32">
        <v>0</v>
      </c>
      <c r="X114" s="6"/>
      <c r="Y114" s="6"/>
      <c r="Z114" s="25"/>
      <c r="AA114" s="25"/>
    </row>
    <row r="115" spans="1:27" ht="16.5" customHeight="1">
      <c r="A115" s="6"/>
      <c r="B115" s="6"/>
      <c r="C115" s="25"/>
      <c r="D115" s="25"/>
      <c r="E115" s="25"/>
      <c r="F115" s="25"/>
      <c r="G115" s="25"/>
      <c r="H115" s="25"/>
      <c r="I115" s="25"/>
      <c r="J115" s="25"/>
      <c r="K115" s="25"/>
      <c r="L115" s="25"/>
      <c r="M115" s="25"/>
      <c r="N115" s="6">
        <v>2330418</v>
      </c>
      <c r="O115" s="24" t="s">
        <v>1053</v>
      </c>
      <c r="P115" s="26">
        <v>0</v>
      </c>
      <c r="Q115" s="32">
        <v>0</v>
      </c>
      <c r="R115" s="32">
        <v>0</v>
      </c>
      <c r="S115" s="26">
        <v>0</v>
      </c>
      <c r="T115" s="26">
        <v>0</v>
      </c>
      <c r="U115" s="32">
        <v>0</v>
      </c>
      <c r="V115" s="32">
        <v>0</v>
      </c>
      <c r="W115" s="32">
        <v>0</v>
      </c>
      <c r="X115" s="6"/>
      <c r="Y115" s="6"/>
      <c r="Z115" s="25"/>
      <c r="AA115" s="25"/>
    </row>
    <row r="116" spans="1:27" ht="16.5" customHeight="1">
      <c r="A116" s="6">
        <v>1030112</v>
      </c>
      <c r="B116" s="24" t="s">
        <v>610</v>
      </c>
      <c r="C116" s="7">
        <v>0</v>
      </c>
      <c r="D116" s="31">
        <v>0</v>
      </c>
      <c r="E116" s="31">
        <v>0</v>
      </c>
      <c r="F116" s="13">
        <v>0</v>
      </c>
      <c r="G116" s="13">
        <v>0</v>
      </c>
      <c r="H116" s="7">
        <v>0</v>
      </c>
      <c r="I116" s="7">
        <v>0</v>
      </c>
      <c r="J116" s="7">
        <v>0</v>
      </c>
      <c r="K116" s="31">
        <v>0</v>
      </c>
      <c r="L116" s="32">
        <v>0</v>
      </c>
      <c r="M116" s="32">
        <v>0</v>
      </c>
      <c r="N116" s="6"/>
      <c r="O116" s="24" t="s">
        <v>298</v>
      </c>
      <c r="P116" s="9">
        <f aca="true" t="shared" si="30" ref="P116:W116">SUM(P117,P122,P123)</f>
        <v>0</v>
      </c>
      <c r="Q116" s="23">
        <f t="shared" si="30"/>
        <v>0</v>
      </c>
      <c r="R116" s="23">
        <f t="shared" si="30"/>
        <v>0</v>
      </c>
      <c r="S116" s="9">
        <f t="shared" si="30"/>
        <v>0</v>
      </c>
      <c r="T116" s="9">
        <f t="shared" si="30"/>
        <v>0</v>
      </c>
      <c r="U116" s="9">
        <f t="shared" si="30"/>
        <v>0</v>
      </c>
      <c r="V116" s="23">
        <f t="shared" si="30"/>
        <v>0</v>
      </c>
      <c r="W116" s="23">
        <f t="shared" si="30"/>
        <v>0</v>
      </c>
      <c r="X116" s="6">
        <v>1030112</v>
      </c>
      <c r="Y116" s="24" t="s">
        <v>297</v>
      </c>
      <c r="Z116" s="7">
        <v>0</v>
      </c>
      <c r="AA116" s="9">
        <f>SUM(C116:M116)-SUM(P116:W116)-Z116-I116</f>
        <v>0</v>
      </c>
    </row>
    <row r="117" spans="1:27" ht="16.5" customHeight="1">
      <c r="A117" s="6"/>
      <c r="B117" s="6"/>
      <c r="C117" s="25"/>
      <c r="D117" s="25"/>
      <c r="E117" s="25"/>
      <c r="F117" s="25"/>
      <c r="G117" s="25"/>
      <c r="H117" s="25"/>
      <c r="I117" s="25"/>
      <c r="J117" s="25"/>
      <c r="K117" s="25"/>
      <c r="L117" s="25"/>
      <c r="M117" s="25"/>
      <c r="N117" s="6">
        <v>21460</v>
      </c>
      <c r="O117" s="24" t="s">
        <v>712</v>
      </c>
      <c r="P117" s="9">
        <f aca="true" t="shared" si="31" ref="P117:W117">SUM(P118:P121)</f>
        <v>0</v>
      </c>
      <c r="Q117" s="23">
        <f t="shared" si="31"/>
        <v>0</v>
      </c>
      <c r="R117" s="23">
        <f t="shared" si="31"/>
        <v>0</v>
      </c>
      <c r="S117" s="9">
        <f t="shared" si="31"/>
        <v>0</v>
      </c>
      <c r="T117" s="9">
        <f t="shared" si="31"/>
        <v>0</v>
      </c>
      <c r="U117" s="9">
        <f t="shared" si="31"/>
        <v>0</v>
      </c>
      <c r="V117" s="23">
        <f t="shared" si="31"/>
        <v>0</v>
      </c>
      <c r="W117" s="23">
        <f t="shared" si="31"/>
        <v>0</v>
      </c>
      <c r="X117" s="6"/>
      <c r="Y117" s="6"/>
      <c r="Z117" s="25"/>
      <c r="AA117" s="25"/>
    </row>
    <row r="118" spans="1:27" ht="16.5" customHeight="1">
      <c r="A118" s="6"/>
      <c r="B118" s="6"/>
      <c r="C118" s="25"/>
      <c r="D118" s="25"/>
      <c r="E118" s="25"/>
      <c r="F118" s="25"/>
      <c r="G118" s="25"/>
      <c r="H118" s="25"/>
      <c r="I118" s="25"/>
      <c r="J118" s="25"/>
      <c r="K118" s="25"/>
      <c r="L118" s="25"/>
      <c r="M118" s="25"/>
      <c r="N118" s="6">
        <v>2146001</v>
      </c>
      <c r="O118" s="6" t="s">
        <v>149</v>
      </c>
      <c r="P118" s="7">
        <v>0</v>
      </c>
      <c r="Q118" s="32">
        <v>0</v>
      </c>
      <c r="R118" s="32">
        <v>0</v>
      </c>
      <c r="S118" s="7">
        <v>0</v>
      </c>
      <c r="T118" s="7">
        <v>0</v>
      </c>
      <c r="U118" s="31">
        <v>0</v>
      </c>
      <c r="V118" s="32">
        <v>0</v>
      </c>
      <c r="W118" s="32">
        <v>0</v>
      </c>
      <c r="X118" s="6"/>
      <c r="Y118" s="6"/>
      <c r="Z118" s="25"/>
      <c r="AA118" s="25"/>
    </row>
    <row r="119" spans="1:27" ht="16.5" customHeight="1">
      <c r="A119" s="6"/>
      <c r="B119" s="6"/>
      <c r="C119" s="25"/>
      <c r="D119" s="25"/>
      <c r="E119" s="25"/>
      <c r="F119" s="25"/>
      <c r="G119" s="25"/>
      <c r="H119" s="25"/>
      <c r="I119" s="25"/>
      <c r="J119" s="25"/>
      <c r="K119" s="25"/>
      <c r="L119" s="25"/>
      <c r="M119" s="25"/>
      <c r="N119" s="6">
        <v>2146002</v>
      </c>
      <c r="O119" s="6" t="s">
        <v>659</v>
      </c>
      <c r="P119" s="7">
        <v>0</v>
      </c>
      <c r="Q119" s="32">
        <v>0</v>
      </c>
      <c r="R119" s="32">
        <v>0</v>
      </c>
      <c r="S119" s="7">
        <v>0</v>
      </c>
      <c r="T119" s="7">
        <v>0</v>
      </c>
      <c r="U119" s="31">
        <v>0</v>
      </c>
      <c r="V119" s="32">
        <v>0</v>
      </c>
      <c r="W119" s="32">
        <v>0</v>
      </c>
      <c r="X119" s="6"/>
      <c r="Y119" s="6"/>
      <c r="Z119" s="25"/>
      <c r="AA119" s="25"/>
    </row>
    <row r="120" spans="1:27" ht="16.5" customHeight="1">
      <c r="A120" s="6"/>
      <c r="B120" s="6"/>
      <c r="C120" s="25"/>
      <c r="D120" s="25"/>
      <c r="E120" s="25"/>
      <c r="F120" s="25"/>
      <c r="G120" s="25"/>
      <c r="H120" s="25"/>
      <c r="I120" s="25"/>
      <c r="J120" s="25"/>
      <c r="K120" s="25"/>
      <c r="L120" s="25"/>
      <c r="M120" s="25"/>
      <c r="N120" s="6">
        <v>2146003</v>
      </c>
      <c r="O120" s="6" t="s">
        <v>311</v>
      </c>
      <c r="P120" s="7">
        <v>0</v>
      </c>
      <c r="Q120" s="32">
        <v>0</v>
      </c>
      <c r="R120" s="32">
        <v>0</v>
      </c>
      <c r="S120" s="7">
        <v>0</v>
      </c>
      <c r="T120" s="7">
        <v>0</v>
      </c>
      <c r="U120" s="31">
        <v>0</v>
      </c>
      <c r="V120" s="32">
        <v>0</v>
      </c>
      <c r="W120" s="32">
        <v>0</v>
      </c>
      <c r="X120" s="6"/>
      <c r="Y120" s="6"/>
      <c r="Z120" s="25"/>
      <c r="AA120" s="25"/>
    </row>
    <row r="121" spans="1:27" ht="16.5" customHeight="1">
      <c r="A121" s="6"/>
      <c r="B121" s="6"/>
      <c r="C121" s="25"/>
      <c r="D121" s="25"/>
      <c r="E121" s="25"/>
      <c r="F121" s="25"/>
      <c r="G121" s="25"/>
      <c r="H121" s="25"/>
      <c r="I121" s="25"/>
      <c r="J121" s="25"/>
      <c r="K121" s="25"/>
      <c r="L121" s="25"/>
      <c r="M121" s="25"/>
      <c r="N121" s="6">
        <v>2146099</v>
      </c>
      <c r="O121" s="6" t="s">
        <v>1136</v>
      </c>
      <c r="P121" s="7">
        <v>0</v>
      </c>
      <c r="Q121" s="32">
        <v>0</v>
      </c>
      <c r="R121" s="32">
        <v>0</v>
      </c>
      <c r="S121" s="7">
        <v>0</v>
      </c>
      <c r="T121" s="7">
        <v>0</v>
      </c>
      <c r="U121" s="31">
        <v>0</v>
      </c>
      <c r="V121" s="32">
        <v>0</v>
      </c>
      <c r="W121" s="32">
        <v>0</v>
      </c>
      <c r="X121" s="6"/>
      <c r="Y121" s="6"/>
      <c r="Z121" s="25"/>
      <c r="AA121" s="25"/>
    </row>
    <row r="122" spans="1:27" ht="16.5" customHeight="1">
      <c r="A122" s="6"/>
      <c r="B122" s="6"/>
      <c r="C122" s="25"/>
      <c r="D122" s="25"/>
      <c r="E122" s="25"/>
      <c r="F122" s="25"/>
      <c r="G122" s="25"/>
      <c r="H122" s="25"/>
      <c r="I122" s="25"/>
      <c r="J122" s="25"/>
      <c r="K122" s="25"/>
      <c r="L122" s="25"/>
      <c r="M122" s="25"/>
      <c r="N122" s="6">
        <v>2320401</v>
      </c>
      <c r="O122" s="24" t="s">
        <v>778</v>
      </c>
      <c r="P122" s="7">
        <v>0</v>
      </c>
      <c r="Q122" s="32">
        <v>0</v>
      </c>
      <c r="R122" s="32">
        <v>0</v>
      </c>
      <c r="S122" s="7">
        <v>0</v>
      </c>
      <c r="T122" s="7">
        <v>0</v>
      </c>
      <c r="U122" s="31">
        <v>0</v>
      </c>
      <c r="V122" s="32">
        <v>0</v>
      </c>
      <c r="W122" s="32">
        <v>0</v>
      </c>
      <c r="X122" s="6"/>
      <c r="Y122" s="6"/>
      <c r="Z122" s="25"/>
      <c r="AA122" s="25"/>
    </row>
    <row r="123" spans="1:27" ht="16.5" customHeight="1">
      <c r="A123" s="6"/>
      <c r="B123" s="6"/>
      <c r="C123" s="25"/>
      <c r="D123" s="25"/>
      <c r="E123" s="25"/>
      <c r="F123" s="25"/>
      <c r="G123" s="25"/>
      <c r="H123" s="25"/>
      <c r="I123" s="25"/>
      <c r="J123" s="25"/>
      <c r="K123" s="25"/>
      <c r="L123" s="25"/>
      <c r="M123" s="25"/>
      <c r="N123" s="6">
        <v>2330401</v>
      </c>
      <c r="O123" s="24" t="s">
        <v>941</v>
      </c>
      <c r="P123" s="26">
        <v>0</v>
      </c>
      <c r="Q123" s="32">
        <v>0</v>
      </c>
      <c r="R123" s="32">
        <v>0</v>
      </c>
      <c r="S123" s="26">
        <v>0</v>
      </c>
      <c r="T123" s="26">
        <v>0</v>
      </c>
      <c r="U123" s="32">
        <v>0</v>
      </c>
      <c r="V123" s="32">
        <v>0</v>
      </c>
      <c r="W123" s="32">
        <v>0</v>
      </c>
      <c r="X123" s="6"/>
      <c r="Y123" s="6"/>
      <c r="Z123" s="25"/>
      <c r="AA123" s="25"/>
    </row>
    <row r="124" spans="1:27" ht="16.5" customHeight="1">
      <c r="A124" s="6">
        <v>1030159</v>
      </c>
      <c r="B124" s="24" t="s">
        <v>91</v>
      </c>
      <c r="C124" s="7">
        <v>0</v>
      </c>
      <c r="D124" s="31">
        <v>0</v>
      </c>
      <c r="E124" s="31">
        <v>0</v>
      </c>
      <c r="F124" s="13">
        <v>0</v>
      </c>
      <c r="G124" s="13">
        <v>0</v>
      </c>
      <c r="H124" s="7">
        <v>0</v>
      </c>
      <c r="I124" s="7">
        <v>0</v>
      </c>
      <c r="J124" s="7">
        <v>0</v>
      </c>
      <c r="K124" s="31">
        <v>0</v>
      </c>
      <c r="L124" s="32">
        <v>0</v>
      </c>
      <c r="M124" s="32">
        <v>0</v>
      </c>
      <c r="N124" s="6"/>
      <c r="O124" s="24" t="s">
        <v>0</v>
      </c>
      <c r="P124" s="9">
        <f aca="true" t="shared" si="32" ref="P124:W124">SUM(P125,P130,P131)</f>
        <v>0</v>
      </c>
      <c r="Q124" s="23">
        <f t="shared" si="32"/>
        <v>0</v>
      </c>
      <c r="R124" s="23">
        <f t="shared" si="32"/>
        <v>0</v>
      </c>
      <c r="S124" s="9">
        <f t="shared" si="32"/>
        <v>0</v>
      </c>
      <c r="T124" s="9">
        <f t="shared" si="32"/>
        <v>0</v>
      </c>
      <c r="U124" s="9">
        <f t="shared" si="32"/>
        <v>0</v>
      </c>
      <c r="V124" s="23">
        <f t="shared" si="32"/>
        <v>0</v>
      </c>
      <c r="W124" s="23">
        <f t="shared" si="32"/>
        <v>0</v>
      </c>
      <c r="X124" s="6">
        <v>1030159</v>
      </c>
      <c r="Y124" s="24" t="s">
        <v>91</v>
      </c>
      <c r="Z124" s="7">
        <v>0</v>
      </c>
      <c r="AA124" s="9">
        <f>SUM(C124:M124)-SUM(P124:W124)-Z124-I124</f>
        <v>0</v>
      </c>
    </row>
    <row r="125" spans="1:27" ht="16.5" customHeight="1">
      <c r="A125" s="6"/>
      <c r="B125" s="6"/>
      <c r="C125" s="25"/>
      <c r="D125" s="25"/>
      <c r="E125" s="25"/>
      <c r="F125" s="25"/>
      <c r="G125" s="25"/>
      <c r="H125" s="25"/>
      <c r="I125" s="25"/>
      <c r="J125" s="25"/>
      <c r="K125" s="25"/>
      <c r="L125" s="25"/>
      <c r="M125" s="25"/>
      <c r="N125" s="6">
        <v>21462</v>
      </c>
      <c r="O125" s="24" t="s">
        <v>892</v>
      </c>
      <c r="P125" s="9">
        <f aca="true" t="shared" si="33" ref="P125:W125">SUM(P126:P129)</f>
        <v>0</v>
      </c>
      <c r="Q125" s="23">
        <f t="shared" si="33"/>
        <v>0</v>
      </c>
      <c r="R125" s="23">
        <f t="shared" si="33"/>
        <v>0</v>
      </c>
      <c r="S125" s="9">
        <f t="shared" si="33"/>
        <v>0</v>
      </c>
      <c r="T125" s="9">
        <f t="shared" si="33"/>
        <v>0</v>
      </c>
      <c r="U125" s="9">
        <f t="shared" si="33"/>
        <v>0</v>
      </c>
      <c r="V125" s="23">
        <f t="shared" si="33"/>
        <v>0</v>
      </c>
      <c r="W125" s="23">
        <f t="shared" si="33"/>
        <v>0</v>
      </c>
      <c r="X125" s="6"/>
      <c r="Y125" s="6"/>
      <c r="Z125" s="25"/>
      <c r="AA125" s="25"/>
    </row>
    <row r="126" spans="1:27" ht="16.5" customHeight="1">
      <c r="A126" s="6"/>
      <c r="B126" s="6"/>
      <c r="C126" s="25"/>
      <c r="D126" s="25"/>
      <c r="E126" s="25"/>
      <c r="F126" s="25"/>
      <c r="G126" s="25"/>
      <c r="H126" s="25"/>
      <c r="I126" s="25"/>
      <c r="J126" s="25"/>
      <c r="K126" s="25"/>
      <c r="L126" s="25"/>
      <c r="M126" s="25"/>
      <c r="N126" s="6">
        <v>2146201</v>
      </c>
      <c r="O126" s="6" t="s">
        <v>311</v>
      </c>
      <c r="P126" s="7">
        <v>0</v>
      </c>
      <c r="Q126" s="32">
        <v>0</v>
      </c>
      <c r="R126" s="32">
        <v>0</v>
      </c>
      <c r="S126" s="7">
        <v>0</v>
      </c>
      <c r="T126" s="7">
        <v>0</v>
      </c>
      <c r="U126" s="31">
        <v>0</v>
      </c>
      <c r="V126" s="32">
        <v>0</v>
      </c>
      <c r="W126" s="32">
        <v>0</v>
      </c>
      <c r="X126" s="6"/>
      <c r="Y126" s="6"/>
      <c r="Z126" s="25"/>
      <c r="AA126" s="25"/>
    </row>
    <row r="127" spans="1:27" ht="16.5" customHeight="1">
      <c r="A127" s="6"/>
      <c r="B127" s="6"/>
      <c r="C127" s="25"/>
      <c r="D127" s="25"/>
      <c r="E127" s="25"/>
      <c r="F127" s="25"/>
      <c r="G127" s="25"/>
      <c r="H127" s="25"/>
      <c r="I127" s="25"/>
      <c r="J127" s="25"/>
      <c r="K127" s="25"/>
      <c r="L127" s="25"/>
      <c r="M127" s="25"/>
      <c r="N127" s="6">
        <v>2146202</v>
      </c>
      <c r="O127" s="6" t="s">
        <v>859</v>
      </c>
      <c r="P127" s="7">
        <v>0</v>
      </c>
      <c r="Q127" s="32">
        <v>0</v>
      </c>
      <c r="R127" s="32">
        <v>0</v>
      </c>
      <c r="S127" s="7">
        <v>0</v>
      </c>
      <c r="T127" s="7">
        <v>0</v>
      </c>
      <c r="U127" s="31">
        <v>0</v>
      </c>
      <c r="V127" s="32">
        <v>0</v>
      </c>
      <c r="W127" s="32">
        <v>0</v>
      </c>
      <c r="X127" s="6"/>
      <c r="Y127" s="6"/>
      <c r="Z127" s="25"/>
      <c r="AA127" s="25"/>
    </row>
    <row r="128" spans="1:27" ht="16.5" customHeight="1">
      <c r="A128" s="6"/>
      <c r="B128" s="6"/>
      <c r="C128" s="25"/>
      <c r="D128" s="25"/>
      <c r="E128" s="25"/>
      <c r="F128" s="25"/>
      <c r="G128" s="25"/>
      <c r="H128" s="25"/>
      <c r="I128" s="25"/>
      <c r="J128" s="25"/>
      <c r="K128" s="25"/>
      <c r="L128" s="25"/>
      <c r="M128" s="25"/>
      <c r="N128" s="6">
        <v>2146203</v>
      </c>
      <c r="O128" s="6" t="s">
        <v>43</v>
      </c>
      <c r="P128" s="7">
        <v>0</v>
      </c>
      <c r="Q128" s="32">
        <v>0</v>
      </c>
      <c r="R128" s="32">
        <v>0</v>
      </c>
      <c r="S128" s="7">
        <v>0</v>
      </c>
      <c r="T128" s="7">
        <v>0</v>
      </c>
      <c r="U128" s="31">
        <v>0</v>
      </c>
      <c r="V128" s="32">
        <v>0</v>
      </c>
      <c r="W128" s="32">
        <v>0</v>
      </c>
      <c r="X128" s="6"/>
      <c r="Y128" s="6"/>
      <c r="Z128" s="25"/>
      <c r="AA128" s="25"/>
    </row>
    <row r="129" spans="1:27" ht="16.5" customHeight="1">
      <c r="A129" s="6"/>
      <c r="B129" s="6"/>
      <c r="C129" s="25"/>
      <c r="D129" s="25"/>
      <c r="E129" s="25"/>
      <c r="F129" s="25"/>
      <c r="G129" s="25"/>
      <c r="H129" s="25"/>
      <c r="I129" s="25"/>
      <c r="J129" s="25"/>
      <c r="K129" s="25"/>
      <c r="L129" s="25"/>
      <c r="M129" s="25"/>
      <c r="N129" s="6">
        <v>2146299</v>
      </c>
      <c r="O129" s="6" t="s">
        <v>304</v>
      </c>
      <c r="P129" s="7">
        <v>0</v>
      </c>
      <c r="Q129" s="32">
        <v>0</v>
      </c>
      <c r="R129" s="32">
        <v>0</v>
      </c>
      <c r="S129" s="7">
        <v>0</v>
      </c>
      <c r="T129" s="7">
        <v>0</v>
      </c>
      <c r="U129" s="31">
        <v>0</v>
      </c>
      <c r="V129" s="32">
        <v>0</v>
      </c>
      <c r="W129" s="32">
        <v>0</v>
      </c>
      <c r="X129" s="6"/>
      <c r="Y129" s="6"/>
      <c r="Z129" s="25"/>
      <c r="AA129" s="25"/>
    </row>
    <row r="130" spans="1:27" ht="16.5" customHeight="1">
      <c r="A130" s="6"/>
      <c r="B130" s="6"/>
      <c r="C130" s="25"/>
      <c r="D130" s="25"/>
      <c r="E130" s="25"/>
      <c r="F130" s="25"/>
      <c r="G130" s="25"/>
      <c r="H130" s="25"/>
      <c r="I130" s="25"/>
      <c r="J130" s="25"/>
      <c r="K130" s="25"/>
      <c r="L130" s="25"/>
      <c r="M130" s="25"/>
      <c r="N130" s="6">
        <v>2320419</v>
      </c>
      <c r="O130" s="24" t="s">
        <v>956</v>
      </c>
      <c r="P130" s="7">
        <v>0</v>
      </c>
      <c r="Q130" s="32">
        <v>0</v>
      </c>
      <c r="R130" s="32">
        <v>0</v>
      </c>
      <c r="S130" s="7">
        <v>0</v>
      </c>
      <c r="T130" s="7">
        <v>0</v>
      </c>
      <c r="U130" s="31">
        <v>0</v>
      </c>
      <c r="V130" s="32">
        <v>0</v>
      </c>
      <c r="W130" s="32">
        <v>0</v>
      </c>
      <c r="X130" s="6"/>
      <c r="Y130" s="6"/>
      <c r="Z130" s="25"/>
      <c r="AA130" s="25"/>
    </row>
    <row r="131" spans="1:27" ht="16.5" customHeight="1">
      <c r="A131" s="6"/>
      <c r="B131" s="6"/>
      <c r="C131" s="25"/>
      <c r="D131" s="25"/>
      <c r="E131" s="25"/>
      <c r="F131" s="25"/>
      <c r="G131" s="25"/>
      <c r="H131" s="25"/>
      <c r="I131" s="25"/>
      <c r="J131" s="25"/>
      <c r="K131" s="25"/>
      <c r="L131" s="25"/>
      <c r="M131" s="25"/>
      <c r="N131" s="6">
        <v>2330419</v>
      </c>
      <c r="O131" s="24" t="s">
        <v>334</v>
      </c>
      <c r="P131" s="26">
        <v>0</v>
      </c>
      <c r="Q131" s="32">
        <v>0</v>
      </c>
      <c r="R131" s="32">
        <v>0</v>
      </c>
      <c r="S131" s="26">
        <v>0</v>
      </c>
      <c r="T131" s="26">
        <v>0</v>
      </c>
      <c r="U131" s="32">
        <v>0</v>
      </c>
      <c r="V131" s="32">
        <v>0</v>
      </c>
      <c r="W131" s="32">
        <v>0</v>
      </c>
      <c r="X131" s="6"/>
      <c r="Y131" s="6"/>
      <c r="Z131" s="25"/>
      <c r="AA131" s="25"/>
    </row>
    <row r="132" spans="1:27" ht="16.5" customHeight="1">
      <c r="A132" s="6">
        <v>1030115</v>
      </c>
      <c r="B132" s="24" t="s">
        <v>119</v>
      </c>
      <c r="C132" s="7">
        <v>0</v>
      </c>
      <c r="D132" s="31">
        <v>0</v>
      </c>
      <c r="E132" s="31">
        <v>0</v>
      </c>
      <c r="F132" s="13">
        <v>0</v>
      </c>
      <c r="G132" s="13">
        <v>0</v>
      </c>
      <c r="H132" s="7">
        <v>0</v>
      </c>
      <c r="I132" s="7">
        <v>0</v>
      </c>
      <c r="J132" s="7">
        <v>0</v>
      </c>
      <c r="K132" s="31">
        <v>0</v>
      </c>
      <c r="L132" s="32">
        <v>0</v>
      </c>
      <c r="M132" s="32">
        <v>0</v>
      </c>
      <c r="N132" s="6"/>
      <c r="O132" s="24" t="s">
        <v>940</v>
      </c>
      <c r="P132" s="9">
        <f aca="true" t="shared" si="34" ref="P132:W132">SUM(P133,P138,P139)</f>
        <v>0</v>
      </c>
      <c r="Q132" s="23">
        <f t="shared" si="34"/>
        <v>0</v>
      </c>
      <c r="R132" s="23">
        <f t="shared" si="34"/>
        <v>0</v>
      </c>
      <c r="S132" s="9">
        <f t="shared" si="34"/>
        <v>0</v>
      </c>
      <c r="T132" s="9">
        <f t="shared" si="34"/>
        <v>0</v>
      </c>
      <c r="U132" s="9">
        <f t="shared" si="34"/>
        <v>0</v>
      </c>
      <c r="V132" s="23">
        <f t="shared" si="34"/>
        <v>0</v>
      </c>
      <c r="W132" s="23">
        <f t="shared" si="34"/>
        <v>0</v>
      </c>
      <c r="X132" s="6">
        <v>1030115</v>
      </c>
      <c r="Y132" s="24" t="s">
        <v>118</v>
      </c>
      <c r="Z132" s="7">
        <v>0</v>
      </c>
      <c r="AA132" s="9">
        <f>SUM(C132:M132)-SUM(P132:W132)-Z132-I132</f>
        <v>0</v>
      </c>
    </row>
    <row r="133" spans="1:27" ht="16.5" customHeight="1">
      <c r="A133" s="6"/>
      <c r="B133" s="6"/>
      <c r="C133" s="25"/>
      <c r="D133" s="25"/>
      <c r="E133" s="25"/>
      <c r="F133" s="25"/>
      <c r="G133" s="25"/>
      <c r="H133" s="25"/>
      <c r="I133" s="25"/>
      <c r="J133" s="25"/>
      <c r="K133" s="25"/>
      <c r="L133" s="25"/>
      <c r="M133" s="25"/>
      <c r="N133" s="6">
        <v>21463</v>
      </c>
      <c r="O133" s="24" t="s">
        <v>351</v>
      </c>
      <c r="P133" s="9">
        <f aca="true" t="shared" si="35" ref="P133:W133">SUM(P134:P137)</f>
        <v>0</v>
      </c>
      <c r="Q133" s="23">
        <f t="shared" si="35"/>
        <v>0</v>
      </c>
      <c r="R133" s="23">
        <f t="shared" si="35"/>
        <v>0</v>
      </c>
      <c r="S133" s="9">
        <f t="shared" si="35"/>
        <v>0</v>
      </c>
      <c r="T133" s="9">
        <f t="shared" si="35"/>
        <v>0</v>
      </c>
      <c r="U133" s="9">
        <f t="shared" si="35"/>
        <v>0</v>
      </c>
      <c r="V133" s="23">
        <f t="shared" si="35"/>
        <v>0</v>
      </c>
      <c r="W133" s="23">
        <f t="shared" si="35"/>
        <v>0</v>
      </c>
      <c r="X133" s="6"/>
      <c r="Y133" s="6"/>
      <c r="Z133" s="25"/>
      <c r="AA133" s="25"/>
    </row>
    <row r="134" spans="1:27" ht="16.5" customHeight="1">
      <c r="A134" s="6"/>
      <c r="B134" s="6"/>
      <c r="C134" s="25"/>
      <c r="D134" s="25"/>
      <c r="E134" s="25"/>
      <c r="F134" s="25"/>
      <c r="G134" s="25"/>
      <c r="H134" s="25"/>
      <c r="I134" s="25"/>
      <c r="J134" s="25"/>
      <c r="K134" s="25"/>
      <c r="L134" s="25"/>
      <c r="M134" s="25"/>
      <c r="N134" s="6">
        <v>2146301</v>
      </c>
      <c r="O134" s="6" t="s">
        <v>462</v>
      </c>
      <c r="P134" s="7">
        <v>0</v>
      </c>
      <c r="Q134" s="32">
        <v>0</v>
      </c>
      <c r="R134" s="32">
        <v>0</v>
      </c>
      <c r="S134" s="7">
        <v>0</v>
      </c>
      <c r="T134" s="7">
        <v>0</v>
      </c>
      <c r="U134" s="31">
        <v>0</v>
      </c>
      <c r="V134" s="32">
        <v>0</v>
      </c>
      <c r="W134" s="32">
        <v>0</v>
      </c>
      <c r="X134" s="6"/>
      <c r="Y134" s="6"/>
      <c r="Z134" s="25"/>
      <c r="AA134" s="25"/>
    </row>
    <row r="135" spans="1:27" ht="16.5" customHeight="1">
      <c r="A135" s="6"/>
      <c r="B135" s="6"/>
      <c r="C135" s="25"/>
      <c r="D135" s="25"/>
      <c r="E135" s="25"/>
      <c r="F135" s="25"/>
      <c r="G135" s="25"/>
      <c r="H135" s="25"/>
      <c r="I135" s="25"/>
      <c r="J135" s="25"/>
      <c r="K135" s="25"/>
      <c r="L135" s="25"/>
      <c r="M135" s="25"/>
      <c r="N135" s="6">
        <v>2146302</v>
      </c>
      <c r="O135" s="6" t="s">
        <v>1073</v>
      </c>
      <c r="P135" s="7">
        <v>0</v>
      </c>
      <c r="Q135" s="32">
        <v>0</v>
      </c>
      <c r="R135" s="32">
        <v>0</v>
      </c>
      <c r="S135" s="7">
        <v>0</v>
      </c>
      <c r="T135" s="7">
        <v>0</v>
      </c>
      <c r="U135" s="31">
        <v>0</v>
      </c>
      <c r="V135" s="32">
        <v>0</v>
      </c>
      <c r="W135" s="32">
        <v>0</v>
      </c>
      <c r="X135" s="6"/>
      <c r="Y135" s="6"/>
      <c r="Z135" s="25"/>
      <c r="AA135" s="25"/>
    </row>
    <row r="136" spans="1:27" ht="16.5" customHeight="1">
      <c r="A136" s="6"/>
      <c r="B136" s="6"/>
      <c r="C136" s="25"/>
      <c r="D136" s="25"/>
      <c r="E136" s="25"/>
      <c r="F136" s="25"/>
      <c r="G136" s="25"/>
      <c r="H136" s="25"/>
      <c r="I136" s="25"/>
      <c r="J136" s="25"/>
      <c r="K136" s="25"/>
      <c r="L136" s="25"/>
      <c r="M136" s="25"/>
      <c r="N136" s="6">
        <v>2146303</v>
      </c>
      <c r="O136" s="6" t="s">
        <v>372</v>
      </c>
      <c r="P136" s="7">
        <v>0</v>
      </c>
      <c r="Q136" s="32">
        <v>0</v>
      </c>
      <c r="R136" s="32">
        <v>0</v>
      </c>
      <c r="S136" s="7">
        <v>0</v>
      </c>
      <c r="T136" s="7">
        <v>0</v>
      </c>
      <c r="U136" s="31">
        <v>0</v>
      </c>
      <c r="V136" s="32">
        <v>0</v>
      </c>
      <c r="W136" s="32">
        <v>0</v>
      </c>
      <c r="X136" s="6"/>
      <c r="Y136" s="6"/>
      <c r="Z136" s="25"/>
      <c r="AA136" s="25"/>
    </row>
    <row r="137" spans="1:27" ht="16.5" customHeight="1">
      <c r="A137" s="6"/>
      <c r="B137" s="6"/>
      <c r="C137" s="25"/>
      <c r="D137" s="25"/>
      <c r="E137" s="25"/>
      <c r="F137" s="25"/>
      <c r="G137" s="25"/>
      <c r="H137" s="25"/>
      <c r="I137" s="25"/>
      <c r="J137" s="25"/>
      <c r="K137" s="25"/>
      <c r="L137" s="25"/>
      <c r="M137" s="25"/>
      <c r="N137" s="6">
        <v>2146399</v>
      </c>
      <c r="O137" s="6" t="s">
        <v>1143</v>
      </c>
      <c r="P137" s="7">
        <v>0</v>
      </c>
      <c r="Q137" s="32">
        <v>0</v>
      </c>
      <c r="R137" s="32">
        <v>0</v>
      </c>
      <c r="S137" s="7">
        <v>0</v>
      </c>
      <c r="T137" s="7">
        <v>0</v>
      </c>
      <c r="U137" s="31">
        <v>0</v>
      </c>
      <c r="V137" s="32">
        <v>0</v>
      </c>
      <c r="W137" s="32">
        <v>0</v>
      </c>
      <c r="X137" s="6"/>
      <c r="Y137" s="6"/>
      <c r="Z137" s="25"/>
      <c r="AA137" s="25"/>
    </row>
    <row r="138" spans="1:27" ht="16.5" customHeight="1">
      <c r="A138" s="6"/>
      <c r="B138" s="6"/>
      <c r="C138" s="25"/>
      <c r="D138" s="25"/>
      <c r="E138" s="25"/>
      <c r="F138" s="25"/>
      <c r="G138" s="25"/>
      <c r="H138" s="25"/>
      <c r="I138" s="25"/>
      <c r="J138" s="25"/>
      <c r="K138" s="25"/>
      <c r="L138" s="25"/>
      <c r="M138" s="25"/>
      <c r="N138" s="6">
        <v>2320402</v>
      </c>
      <c r="O138" s="24" t="s">
        <v>755</v>
      </c>
      <c r="P138" s="7">
        <v>0</v>
      </c>
      <c r="Q138" s="32">
        <v>0</v>
      </c>
      <c r="R138" s="32">
        <v>0</v>
      </c>
      <c r="S138" s="7">
        <v>0</v>
      </c>
      <c r="T138" s="7">
        <v>0</v>
      </c>
      <c r="U138" s="31">
        <v>0</v>
      </c>
      <c r="V138" s="32">
        <v>0</v>
      </c>
      <c r="W138" s="32">
        <v>0</v>
      </c>
      <c r="X138" s="6"/>
      <c r="Y138" s="6"/>
      <c r="Z138" s="25"/>
      <c r="AA138" s="25"/>
    </row>
    <row r="139" spans="1:27" ht="16.5" customHeight="1">
      <c r="A139" s="6"/>
      <c r="B139" s="6"/>
      <c r="C139" s="25"/>
      <c r="D139" s="25"/>
      <c r="E139" s="25"/>
      <c r="F139" s="25"/>
      <c r="G139" s="25"/>
      <c r="H139" s="25"/>
      <c r="I139" s="25"/>
      <c r="J139" s="25"/>
      <c r="K139" s="25"/>
      <c r="L139" s="25"/>
      <c r="M139" s="25"/>
      <c r="N139" s="6">
        <v>2330402</v>
      </c>
      <c r="O139" s="24" t="s">
        <v>624</v>
      </c>
      <c r="P139" s="26">
        <v>0</v>
      </c>
      <c r="Q139" s="32">
        <v>0</v>
      </c>
      <c r="R139" s="32">
        <v>0</v>
      </c>
      <c r="S139" s="26">
        <v>0</v>
      </c>
      <c r="T139" s="26">
        <v>0</v>
      </c>
      <c r="U139" s="32">
        <v>0</v>
      </c>
      <c r="V139" s="32">
        <v>0</v>
      </c>
      <c r="W139" s="32">
        <v>0</v>
      </c>
      <c r="X139" s="6"/>
      <c r="Y139" s="6"/>
      <c r="Z139" s="25"/>
      <c r="AA139" s="25"/>
    </row>
    <row r="140" spans="1:27" ht="16.5" customHeight="1">
      <c r="A140" s="6">
        <v>1030106</v>
      </c>
      <c r="B140" s="24" t="s">
        <v>560</v>
      </c>
      <c r="C140" s="7">
        <v>0</v>
      </c>
      <c r="D140" s="31">
        <v>0</v>
      </c>
      <c r="E140" s="31">
        <v>0</v>
      </c>
      <c r="F140" s="13">
        <v>0</v>
      </c>
      <c r="G140" s="13">
        <v>0</v>
      </c>
      <c r="H140" s="7">
        <v>0</v>
      </c>
      <c r="I140" s="7">
        <v>0</v>
      </c>
      <c r="J140" s="7">
        <v>0</v>
      </c>
      <c r="K140" s="31">
        <v>0</v>
      </c>
      <c r="L140" s="32">
        <v>0</v>
      </c>
      <c r="M140" s="32">
        <v>0</v>
      </c>
      <c r="N140" s="6">
        <v>21464</v>
      </c>
      <c r="O140" s="24" t="s">
        <v>1077</v>
      </c>
      <c r="P140" s="9">
        <f aca="true" t="shared" si="36" ref="P140:W140">SUM(P141:P148)</f>
        <v>0</v>
      </c>
      <c r="Q140" s="23">
        <f t="shared" si="36"/>
        <v>0</v>
      </c>
      <c r="R140" s="23">
        <f t="shared" si="36"/>
        <v>0</v>
      </c>
      <c r="S140" s="9">
        <f t="shared" si="36"/>
        <v>0</v>
      </c>
      <c r="T140" s="9">
        <f t="shared" si="36"/>
        <v>0</v>
      </c>
      <c r="U140" s="9">
        <f t="shared" si="36"/>
        <v>0</v>
      </c>
      <c r="V140" s="23">
        <f t="shared" si="36"/>
        <v>0</v>
      </c>
      <c r="W140" s="23">
        <f t="shared" si="36"/>
        <v>0</v>
      </c>
      <c r="X140" s="6">
        <v>1030106</v>
      </c>
      <c r="Y140" s="24" t="s">
        <v>792</v>
      </c>
      <c r="Z140" s="7">
        <v>0</v>
      </c>
      <c r="AA140" s="9">
        <f>SUM(C140:M140)-SUM(P140:W140)-Z140-I140</f>
        <v>0</v>
      </c>
    </row>
    <row r="141" spans="1:27" ht="16.5" customHeight="1">
      <c r="A141" s="6"/>
      <c r="B141" s="6"/>
      <c r="C141" s="25"/>
      <c r="D141" s="25"/>
      <c r="E141" s="25"/>
      <c r="F141" s="25"/>
      <c r="G141" s="25"/>
      <c r="H141" s="25"/>
      <c r="I141" s="25"/>
      <c r="J141" s="25"/>
      <c r="K141" s="25"/>
      <c r="L141" s="25"/>
      <c r="M141" s="25"/>
      <c r="N141" s="6">
        <v>2146401</v>
      </c>
      <c r="O141" s="6" t="s">
        <v>42</v>
      </c>
      <c r="P141" s="7">
        <v>0</v>
      </c>
      <c r="Q141" s="32">
        <v>0</v>
      </c>
      <c r="R141" s="32">
        <v>0</v>
      </c>
      <c r="S141" s="7">
        <v>0</v>
      </c>
      <c r="T141" s="7">
        <v>0</v>
      </c>
      <c r="U141" s="31">
        <v>0</v>
      </c>
      <c r="V141" s="32">
        <v>0</v>
      </c>
      <c r="W141" s="32">
        <v>0</v>
      </c>
      <c r="X141" s="6"/>
      <c r="Y141" s="6"/>
      <c r="Z141" s="25"/>
      <c r="AA141" s="25"/>
    </row>
    <row r="142" spans="1:27" ht="16.5" customHeight="1">
      <c r="A142" s="6"/>
      <c r="B142" s="6"/>
      <c r="C142" s="25"/>
      <c r="D142" s="25"/>
      <c r="E142" s="25"/>
      <c r="F142" s="25"/>
      <c r="G142" s="25"/>
      <c r="H142" s="25"/>
      <c r="I142" s="25"/>
      <c r="J142" s="25"/>
      <c r="K142" s="25"/>
      <c r="L142" s="25"/>
      <c r="M142" s="25"/>
      <c r="N142" s="6">
        <v>2146402</v>
      </c>
      <c r="O142" s="6" t="s">
        <v>9</v>
      </c>
      <c r="P142" s="7">
        <v>0</v>
      </c>
      <c r="Q142" s="32">
        <v>0</v>
      </c>
      <c r="R142" s="32">
        <v>0</v>
      </c>
      <c r="S142" s="7">
        <v>0</v>
      </c>
      <c r="T142" s="7">
        <v>0</v>
      </c>
      <c r="U142" s="31">
        <v>0</v>
      </c>
      <c r="V142" s="32">
        <v>0</v>
      </c>
      <c r="W142" s="32">
        <v>0</v>
      </c>
      <c r="X142" s="6"/>
      <c r="Y142" s="6"/>
      <c r="Z142" s="25"/>
      <c r="AA142" s="25"/>
    </row>
    <row r="143" spans="1:27" ht="16.5" customHeight="1">
      <c r="A143" s="6"/>
      <c r="B143" s="6"/>
      <c r="C143" s="25"/>
      <c r="D143" s="25"/>
      <c r="E143" s="25"/>
      <c r="F143" s="25"/>
      <c r="G143" s="25"/>
      <c r="H143" s="25"/>
      <c r="I143" s="25"/>
      <c r="J143" s="25"/>
      <c r="K143" s="25"/>
      <c r="L143" s="25"/>
      <c r="M143" s="25"/>
      <c r="N143" s="6">
        <v>2146403</v>
      </c>
      <c r="O143" s="6" t="s">
        <v>858</v>
      </c>
      <c r="P143" s="7">
        <v>0</v>
      </c>
      <c r="Q143" s="32">
        <v>0</v>
      </c>
      <c r="R143" s="32">
        <v>0</v>
      </c>
      <c r="S143" s="7">
        <v>0</v>
      </c>
      <c r="T143" s="7">
        <v>0</v>
      </c>
      <c r="U143" s="31">
        <v>0</v>
      </c>
      <c r="V143" s="32">
        <v>0</v>
      </c>
      <c r="W143" s="32">
        <v>0</v>
      </c>
      <c r="X143" s="6"/>
      <c r="Y143" s="6"/>
      <c r="Z143" s="25"/>
      <c r="AA143" s="25"/>
    </row>
    <row r="144" spans="1:27" ht="16.5" customHeight="1">
      <c r="A144" s="6"/>
      <c r="B144" s="6"/>
      <c r="C144" s="25"/>
      <c r="D144" s="25"/>
      <c r="E144" s="25"/>
      <c r="F144" s="25"/>
      <c r="G144" s="25"/>
      <c r="H144" s="25"/>
      <c r="I144" s="25"/>
      <c r="J144" s="25"/>
      <c r="K144" s="25"/>
      <c r="L144" s="25"/>
      <c r="M144" s="25"/>
      <c r="N144" s="6">
        <v>2146404</v>
      </c>
      <c r="O144" s="6" t="s">
        <v>197</v>
      </c>
      <c r="P144" s="7">
        <v>0</v>
      </c>
      <c r="Q144" s="32">
        <v>0</v>
      </c>
      <c r="R144" s="32">
        <v>0</v>
      </c>
      <c r="S144" s="7">
        <v>0</v>
      </c>
      <c r="T144" s="7">
        <v>0</v>
      </c>
      <c r="U144" s="31">
        <v>0</v>
      </c>
      <c r="V144" s="32">
        <v>0</v>
      </c>
      <c r="W144" s="32">
        <v>0</v>
      </c>
      <c r="X144" s="6"/>
      <c r="Y144" s="6"/>
      <c r="Z144" s="25"/>
      <c r="AA144" s="25"/>
    </row>
    <row r="145" spans="1:27" ht="16.5" customHeight="1">
      <c r="A145" s="6"/>
      <c r="B145" s="6"/>
      <c r="C145" s="25"/>
      <c r="D145" s="25"/>
      <c r="E145" s="25"/>
      <c r="F145" s="25"/>
      <c r="G145" s="25"/>
      <c r="H145" s="25"/>
      <c r="I145" s="25"/>
      <c r="J145" s="25"/>
      <c r="K145" s="25"/>
      <c r="L145" s="25"/>
      <c r="M145" s="25"/>
      <c r="N145" s="6">
        <v>2146405</v>
      </c>
      <c r="O145" s="6" t="s">
        <v>851</v>
      </c>
      <c r="P145" s="7">
        <v>0</v>
      </c>
      <c r="Q145" s="32">
        <v>0</v>
      </c>
      <c r="R145" s="32">
        <v>0</v>
      </c>
      <c r="S145" s="7">
        <v>0</v>
      </c>
      <c r="T145" s="7">
        <v>0</v>
      </c>
      <c r="U145" s="31">
        <v>0</v>
      </c>
      <c r="V145" s="32">
        <v>0</v>
      </c>
      <c r="W145" s="32">
        <v>0</v>
      </c>
      <c r="X145" s="6"/>
      <c r="Y145" s="6"/>
      <c r="Z145" s="25"/>
      <c r="AA145" s="25"/>
    </row>
    <row r="146" spans="1:27" ht="16.5" customHeight="1">
      <c r="A146" s="6"/>
      <c r="B146" s="6"/>
      <c r="C146" s="25"/>
      <c r="D146" s="25"/>
      <c r="E146" s="25"/>
      <c r="F146" s="25"/>
      <c r="G146" s="25"/>
      <c r="H146" s="25"/>
      <c r="I146" s="25"/>
      <c r="J146" s="25"/>
      <c r="K146" s="25"/>
      <c r="L146" s="25"/>
      <c r="M146" s="25"/>
      <c r="N146" s="6">
        <v>2146406</v>
      </c>
      <c r="O146" s="6" t="s">
        <v>847</v>
      </c>
      <c r="P146" s="7">
        <v>0</v>
      </c>
      <c r="Q146" s="32">
        <v>0</v>
      </c>
      <c r="R146" s="32">
        <v>0</v>
      </c>
      <c r="S146" s="7">
        <v>0</v>
      </c>
      <c r="T146" s="7">
        <v>0</v>
      </c>
      <c r="U146" s="31">
        <v>0</v>
      </c>
      <c r="V146" s="32">
        <v>0</v>
      </c>
      <c r="W146" s="32">
        <v>0</v>
      </c>
      <c r="X146" s="6"/>
      <c r="Y146" s="6"/>
      <c r="Z146" s="25"/>
      <c r="AA146" s="25"/>
    </row>
    <row r="147" spans="1:27" ht="16.5" customHeight="1">
      <c r="A147" s="6"/>
      <c r="B147" s="6"/>
      <c r="C147" s="25"/>
      <c r="D147" s="25"/>
      <c r="E147" s="25"/>
      <c r="F147" s="25"/>
      <c r="G147" s="25"/>
      <c r="H147" s="25"/>
      <c r="I147" s="25"/>
      <c r="J147" s="25"/>
      <c r="K147" s="25"/>
      <c r="L147" s="25"/>
      <c r="M147" s="25"/>
      <c r="N147" s="6">
        <v>2146407</v>
      </c>
      <c r="O147" s="6" t="s">
        <v>745</v>
      </c>
      <c r="P147" s="7">
        <v>0</v>
      </c>
      <c r="Q147" s="32">
        <v>0</v>
      </c>
      <c r="R147" s="32">
        <v>0</v>
      </c>
      <c r="S147" s="7">
        <v>0</v>
      </c>
      <c r="T147" s="7">
        <v>0</v>
      </c>
      <c r="U147" s="31">
        <v>0</v>
      </c>
      <c r="V147" s="32">
        <v>0</v>
      </c>
      <c r="W147" s="32">
        <v>0</v>
      </c>
      <c r="X147" s="6"/>
      <c r="Y147" s="6"/>
      <c r="Z147" s="25"/>
      <c r="AA147" s="25"/>
    </row>
    <row r="148" spans="1:27" ht="16.5" customHeight="1">
      <c r="A148" s="6"/>
      <c r="B148" s="6"/>
      <c r="C148" s="25"/>
      <c r="D148" s="25"/>
      <c r="E148" s="25"/>
      <c r="F148" s="25"/>
      <c r="G148" s="25"/>
      <c r="H148" s="25"/>
      <c r="I148" s="25"/>
      <c r="J148" s="25"/>
      <c r="K148" s="25"/>
      <c r="L148" s="25"/>
      <c r="M148" s="25"/>
      <c r="N148" s="6">
        <v>2146499</v>
      </c>
      <c r="O148" s="6" t="s">
        <v>891</v>
      </c>
      <c r="P148" s="7">
        <v>0</v>
      </c>
      <c r="Q148" s="32">
        <v>0</v>
      </c>
      <c r="R148" s="32">
        <v>0</v>
      </c>
      <c r="S148" s="7">
        <v>0</v>
      </c>
      <c r="T148" s="26">
        <v>0</v>
      </c>
      <c r="U148" s="32">
        <v>0</v>
      </c>
      <c r="V148" s="32">
        <v>0</v>
      </c>
      <c r="W148" s="32">
        <v>0</v>
      </c>
      <c r="X148" s="6"/>
      <c r="Y148" s="6"/>
      <c r="Z148" s="25"/>
      <c r="AA148" s="25"/>
    </row>
    <row r="149" spans="1:27" ht="16.5" customHeight="1">
      <c r="A149" s="6">
        <v>1030171</v>
      </c>
      <c r="B149" s="24" t="s">
        <v>508</v>
      </c>
      <c r="C149" s="7">
        <v>0</v>
      </c>
      <c r="D149" s="31">
        <v>0</v>
      </c>
      <c r="E149" s="31">
        <v>0</v>
      </c>
      <c r="F149" s="13">
        <v>0</v>
      </c>
      <c r="G149" s="13">
        <v>0</v>
      </c>
      <c r="H149" s="7">
        <v>0</v>
      </c>
      <c r="I149" s="7">
        <v>0</v>
      </c>
      <c r="J149" s="7">
        <v>0</v>
      </c>
      <c r="K149" s="31">
        <v>0</v>
      </c>
      <c r="L149" s="32">
        <v>0</v>
      </c>
      <c r="M149" s="32">
        <v>0</v>
      </c>
      <c r="N149" s="6">
        <v>21468</v>
      </c>
      <c r="O149" s="24" t="s">
        <v>1209</v>
      </c>
      <c r="P149" s="9">
        <f aca="true" t="shared" si="37" ref="P149:W149">SUM(P150:P155)</f>
        <v>0</v>
      </c>
      <c r="Q149" s="23">
        <f t="shared" si="37"/>
        <v>0</v>
      </c>
      <c r="R149" s="23">
        <f t="shared" si="37"/>
        <v>0</v>
      </c>
      <c r="S149" s="9">
        <f t="shared" si="37"/>
        <v>0</v>
      </c>
      <c r="T149" s="9">
        <f t="shared" si="37"/>
        <v>0</v>
      </c>
      <c r="U149" s="9">
        <f t="shared" si="37"/>
        <v>0</v>
      </c>
      <c r="V149" s="23">
        <f t="shared" si="37"/>
        <v>0</v>
      </c>
      <c r="W149" s="23">
        <f t="shared" si="37"/>
        <v>0</v>
      </c>
      <c r="X149" s="6">
        <v>1030171</v>
      </c>
      <c r="Y149" s="24" t="s">
        <v>691</v>
      </c>
      <c r="Z149" s="7">
        <v>0</v>
      </c>
      <c r="AA149" s="9">
        <f>SUM(C149:M149)-SUM(P149:W149)-Z149-I149</f>
        <v>0</v>
      </c>
    </row>
    <row r="150" spans="1:27" ht="16.5" customHeight="1">
      <c r="A150" s="6"/>
      <c r="B150" s="6"/>
      <c r="C150" s="25"/>
      <c r="D150" s="25"/>
      <c r="E150" s="25"/>
      <c r="F150" s="25"/>
      <c r="G150" s="25"/>
      <c r="H150" s="25"/>
      <c r="I150" s="25"/>
      <c r="J150" s="25"/>
      <c r="K150" s="25"/>
      <c r="L150" s="25"/>
      <c r="M150" s="25"/>
      <c r="N150" s="6">
        <v>2146801</v>
      </c>
      <c r="O150" s="6" t="s">
        <v>649</v>
      </c>
      <c r="P150" s="7">
        <v>0</v>
      </c>
      <c r="Q150" s="32">
        <v>0</v>
      </c>
      <c r="R150" s="32">
        <v>0</v>
      </c>
      <c r="S150" s="7">
        <v>0</v>
      </c>
      <c r="T150" s="7">
        <v>0</v>
      </c>
      <c r="U150" s="31">
        <v>0</v>
      </c>
      <c r="V150" s="32">
        <v>0</v>
      </c>
      <c r="W150" s="32">
        <v>0</v>
      </c>
      <c r="X150" s="6"/>
      <c r="Y150" s="6"/>
      <c r="Z150" s="25"/>
      <c r="AA150" s="25"/>
    </row>
    <row r="151" spans="1:27" ht="16.5" customHeight="1">
      <c r="A151" s="6"/>
      <c r="B151" s="6"/>
      <c r="C151" s="25"/>
      <c r="D151" s="25"/>
      <c r="E151" s="25"/>
      <c r="F151" s="25"/>
      <c r="G151" s="25"/>
      <c r="H151" s="25"/>
      <c r="I151" s="25"/>
      <c r="J151" s="25"/>
      <c r="K151" s="25"/>
      <c r="L151" s="25"/>
      <c r="M151" s="25"/>
      <c r="N151" s="6">
        <v>2146802</v>
      </c>
      <c r="O151" s="6" t="s">
        <v>666</v>
      </c>
      <c r="P151" s="7">
        <v>0</v>
      </c>
      <c r="Q151" s="32">
        <v>0</v>
      </c>
      <c r="R151" s="32">
        <v>0</v>
      </c>
      <c r="S151" s="7">
        <v>0</v>
      </c>
      <c r="T151" s="7">
        <v>0</v>
      </c>
      <c r="U151" s="31">
        <v>0</v>
      </c>
      <c r="V151" s="32">
        <v>0</v>
      </c>
      <c r="W151" s="32">
        <v>0</v>
      </c>
      <c r="X151" s="6"/>
      <c r="Y151" s="6"/>
      <c r="Z151" s="25"/>
      <c r="AA151" s="25"/>
    </row>
    <row r="152" spans="1:27" ht="16.5" customHeight="1">
      <c r="A152" s="6"/>
      <c r="B152" s="6"/>
      <c r="C152" s="25"/>
      <c r="D152" s="25"/>
      <c r="E152" s="25"/>
      <c r="F152" s="25"/>
      <c r="G152" s="25"/>
      <c r="H152" s="25"/>
      <c r="I152" s="25"/>
      <c r="J152" s="25"/>
      <c r="K152" s="25"/>
      <c r="L152" s="25"/>
      <c r="M152" s="25"/>
      <c r="N152" s="6">
        <v>2146803</v>
      </c>
      <c r="O152" s="6" t="s">
        <v>1127</v>
      </c>
      <c r="P152" s="7">
        <v>0</v>
      </c>
      <c r="Q152" s="32">
        <v>0</v>
      </c>
      <c r="R152" s="32">
        <v>0</v>
      </c>
      <c r="S152" s="7">
        <v>0</v>
      </c>
      <c r="T152" s="7">
        <v>0</v>
      </c>
      <c r="U152" s="31">
        <v>0</v>
      </c>
      <c r="V152" s="32">
        <v>0</v>
      </c>
      <c r="W152" s="32">
        <v>0</v>
      </c>
      <c r="X152" s="6"/>
      <c r="Y152" s="6"/>
      <c r="Z152" s="25"/>
      <c r="AA152" s="25"/>
    </row>
    <row r="153" spans="1:27" ht="16.5" customHeight="1">
      <c r="A153" s="6"/>
      <c r="B153" s="6"/>
      <c r="C153" s="25"/>
      <c r="D153" s="25"/>
      <c r="E153" s="25"/>
      <c r="F153" s="25"/>
      <c r="G153" s="25"/>
      <c r="H153" s="25"/>
      <c r="I153" s="25"/>
      <c r="J153" s="25"/>
      <c r="K153" s="25"/>
      <c r="L153" s="25"/>
      <c r="M153" s="25"/>
      <c r="N153" s="6">
        <v>2146804</v>
      </c>
      <c r="O153" s="6" t="s">
        <v>525</v>
      </c>
      <c r="P153" s="7">
        <v>0</v>
      </c>
      <c r="Q153" s="32">
        <v>0</v>
      </c>
      <c r="R153" s="32">
        <v>0</v>
      </c>
      <c r="S153" s="7">
        <v>0</v>
      </c>
      <c r="T153" s="7">
        <v>0</v>
      </c>
      <c r="U153" s="31">
        <v>0</v>
      </c>
      <c r="V153" s="32">
        <v>0</v>
      </c>
      <c r="W153" s="32">
        <v>0</v>
      </c>
      <c r="X153" s="6"/>
      <c r="Y153" s="6"/>
      <c r="Z153" s="25"/>
      <c r="AA153" s="25"/>
    </row>
    <row r="154" spans="1:27" ht="16.5" customHeight="1">
      <c r="A154" s="6"/>
      <c r="B154" s="6"/>
      <c r="C154" s="25"/>
      <c r="D154" s="25"/>
      <c r="E154" s="25"/>
      <c r="F154" s="25"/>
      <c r="G154" s="25"/>
      <c r="H154" s="25"/>
      <c r="I154" s="25"/>
      <c r="J154" s="25"/>
      <c r="K154" s="25"/>
      <c r="L154" s="25"/>
      <c r="M154" s="25"/>
      <c r="N154" s="6">
        <v>2146805</v>
      </c>
      <c r="O154" s="6" t="s">
        <v>955</v>
      </c>
      <c r="P154" s="7">
        <v>0</v>
      </c>
      <c r="Q154" s="32">
        <v>0</v>
      </c>
      <c r="R154" s="32">
        <v>0</v>
      </c>
      <c r="S154" s="7">
        <v>0</v>
      </c>
      <c r="T154" s="7">
        <v>0</v>
      </c>
      <c r="U154" s="31">
        <v>0</v>
      </c>
      <c r="V154" s="32">
        <v>0</v>
      </c>
      <c r="W154" s="32">
        <v>0</v>
      </c>
      <c r="X154" s="6"/>
      <c r="Y154" s="6"/>
      <c r="Z154" s="25"/>
      <c r="AA154" s="25"/>
    </row>
    <row r="155" spans="1:27" ht="16.5" customHeight="1">
      <c r="A155" s="6"/>
      <c r="B155" s="6"/>
      <c r="C155" s="25"/>
      <c r="D155" s="25"/>
      <c r="E155" s="25"/>
      <c r="F155" s="25"/>
      <c r="G155" s="25"/>
      <c r="H155" s="25"/>
      <c r="I155" s="25"/>
      <c r="J155" s="25"/>
      <c r="K155" s="25"/>
      <c r="L155" s="25"/>
      <c r="M155" s="25"/>
      <c r="N155" s="6">
        <v>2146899</v>
      </c>
      <c r="O155" s="6" t="s">
        <v>394</v>
      </c>
      <c r="P155" s="7">
        <v>0</v>
      </c>
      <c r="Q155" s="32">
        <v>0</v>
      </c>
      <c r="R155" s="32">
        <v>0</v>
      </c>
      <c r="S155" s="7">
        <v>0</v>
      </c>
      <c r="T155" s="26">
        <v>0</v>
      </c>
      <c r="U155" s="32">
        <v>0</v>
      </c>
      <c r="V155" s="32">
        <v>0</v>
      </c>
      <c r="W155" s="32">
        <v>0</v>
      </c>
      <c r="X155" s="6" t="s">
        <v>461</v>
      </c>
      <c r="Y155" s="6"/>
      <c r="Z155" s="25"/>
      <c r="AA155" s="25"/>
    </row>
    <row r="156" spans="1:27" ht="16.5" customHeight="1">
      <c r="A156" s="6">
        <v>1030110</v>
      </c>
      <c r="B156" s="24" t="s">
        <v>690</v>
      </c>
      <c r="C156" s="7">
        <v>0</v>
      </c>
      <c r="D156" s="31">
        <v>0</v>
      </c>
      <c r="E156" s="31">
        <v>0</v>
      </c>
      <c r="F156" s="13">
        <v>0</v>
      </c>
      <c r="G156" s="13">
        <v>0</v>
      </c>
      <c r="H156" s="7">
        <v>0</v>
      </c>
      <c r="I156" s="7">
        <v>0</v>
      </c>
      <c r="J156" s="7">
        <v>0</v>
      </c>
      <c r="K156" s="31">
        <v>0</v>
      </c>
      <c r="L156" s="32">
        <v>0</v>
      </c>
      <c r="M156" s="32">
        <v>0</v>
      </c>
      <c r="N156" s="6">
        <v>21469</v>
      </c>
      <c r="O156" s="24" t="s">
        <v>156</v>
      </c>
      <c r="P156" s="9">
        <f aca="true" t="shared" si="38" ref="P156:W156">SUM(P157:P164)</f>
        <v>0</v>
      </c>
      <c r="Q156" s="23">
        <f t="shared" si="38"/>
        <v>0</v>
      </c>
      <c r="R156" s="23">
        <f t="shared" si="38"/>
        <v>0</v>
      </c>
      <c r="S156" s="9">
        <f t="shared" si="38"/>
        <v>0</v>
      </c>
      <c r="T156" s="9">
        <f t="shared" si="38"/>
        <v>0</v>
      </c>
      <c r="U156" s="9">
        <f t="shared" si="38"/>
        <v>0</v>
      </c>
      <c r="V156" s="23">
        <f t="shared" si="38"/>
        <v>0</v>
      </c>
      <c r="W156" s="23">
        <f t="shared" si="38"/>
        <v>0</v>
      </c>
      <c r="X156" s="6">
        <v>1030110</v>
      </c>
      <c r="Y156" s="24" t="s">
        <v>754</v>
      </c>
      <c r="Z156" s="7">
        <v>0</v>
      </c>
      <c r="AA156" s="9">
        <f>SUM(C156:M156)-SUM(P156:W156)-Z156-I156</f>
        <v>0</v>
      </c>
    </row>
    <row r="157" spans="1:27" ht="16.5" customHeight="1">
      <c r="A157" s="6"/>
      <c r="B157" s="6"/>
      <c r="C157" s="25"/>
      <c r="D157" s="25"/>
      <c r="E157" s="25"/>
      <c r="F157" s="25"/>
      <c r="G157" s="25"/>
      <c r="H157" s="25"/>
      <c r="I157" s="25"/>
      <c r="J157" s="25"/>
      <c r="K157" s="25"/>
      <c r="L157" s="25"/>
      <c r="M157" s="25"/>
      <c r="N157" s="6">
        <v>2146901</v>
      </c>
      <c r="O157" s="6" t="s">
        <v>13</v>
      </c>
      <c r="P157" s="7">
        <v>0</v>
      </c>
      <c r="Q157" s="32">
        <v>0</v>
      </c>
      <c r="R157" s="32">
        <v>0</v>
      </c>
      <c r="S157" s="7">
        <v>0</v>
      </c>
      <c r="T157" s="7">
        <v>0</v>
      </c>
      <c r="U157" s="31">
        <v>0</v>
      </c>
      <c r="V157" s="32">
        <v>0</v>
      </c>
      <c r="W157" s="32">
        <v>0</v>
      </c>
      <c r="X157" s="6"/>
      <c r="Y157" s="6"/>
      <c r="Z157" s="25"/>
      <c r="AA157" s="25"/>
    </row>
    <row r="158" spans="1:27" ht="16.5" customHeight="1">
      <c r="A158" s="6"/>
      <c r="B158" s="6"/>
      <c r="C158" s="25"/>
      <c r="D158" s="25"/>
      <c r="E158" s="25"/>
      <c r="F158" s="25"/>
      <c r="G158" s="25"/>
      <c r="H158" s="25"/>
      <c r="I158" s="25"/>
      <c r="J158" s="25"/>
      <c r="K158" s="25"/>
      <c r="L158" s="25"/>
      <c r="M158" s="25"/>
      <c r="N158" s="6">
        <v>2146902</v>
      </c>
      <c r="O158" s="6" t="s">
        <v>63</v>
      </c>
      <c r="P158" s="7">
        <v>0</v>
      </c>
      <c r="Q158" s="32">
        <v>0</v>
      </c>
      <c r="R158" s="32">
        <v>0</v>
      </c>
      <c r="S158" s="7">
        <v>0</v>
      </c>
      <c r="T158" s="7">
        <v>0</v>
      </c>
      <c r="U158" s="31">
        <v>0</v>
      </c>
      <c r="V158" s="32">
        <v>0</v>
      </c>
      <c r="W158" s="32">
        <v>0</v>
      </c>
      <c r="X158" s="6"/>
      <c r="Y158" s="6"/>
      <c r="Z158" s="25"/>
      <c r="AA158" s="25"/>
    </row>
    <row r="159" spans="1:27" ht="16.5" customHeight="1">
      <c r="A159" s="6"/>
      <c r="B159" s="6"/>
      <c r="C159" s="25"/>
      <c r="D159" s="25"/>
      <c r="E159" s="25"/>
      <c r="F159" s="25"/>
      <c r="G159" s="25"/>
      <c r="H159" s="25"/>
      <c r="I159" s="25"/>
      <c r="J159" s="25"/>
      <c r="K159" s="25"/>
      <c r="L159" s="25"/>
      <c r="M159" s="25"/>
      <c r="N159" s="6">
        <v>2146903</v>
      </c>
      <c r="O159" s="6" t="s">
        <v>987</v>
      </c>
      <c r="P159" s="7">
        <v>0</v>
      </c>
      <c r="Q159" s="32">
        <v>0</v>
      </c>
      <c r="R159" s="32">
        <v>0</v>
      </c>
      <c r="S159" s="7">
        <v>0</v>
      </c>
      <c r="T159" s="7">
        <v>0</v>
      </c>
      <c r="U159" s="31">
        <v>0</v>
      </c>
      <c r="V159" s="32">
        <v>0</v>
      </c>
      <c r="W159" s="32">
        <v>0</v>
      </c>
      <c r="X159" s="6"/>
      <c r="Y159" s="6"/>
      <c r="Z159" s="25"/>
      <c r="AA159" s="25"/>
    </row>
    <row r="160" spans="1:27" ht="16.5" customHeight="1">
      <c r="A160" s="6"/>
      <c r="B160" s="6"/>
      <c r="C160" s="25"/>
      <c r="D160" s="25"/>
      <c r="E160" s="25"/>
      <c r="F160" s="25"/>
      <c r="G160" s="25"/>
      <c r="H160" s="25"/>
      <c r="I160" s="25"/>
      <c r="J160" s="25"/>
      <c r="K160" s="25"/>
      <c r="L160" s="25"/>
      <c r="M160" s="25"/>
      <c r="N160" s="6">
        <v>2146904</v>
      </c>
      <c r="O160" s="6" t="s">
        <v>251</v>
      </c>
      <c r="P160" s="7">
        <v>0</v>
      </c>
      <c r="Q160" s="32">
        <v>0</v>
      </c>
      <c r="R160" s="32">
        <v>0</v>
      </c>
      <c r="S160" s="7">
        <v>0</v>
      </c>
      <c r="T160" s="7">
        <v>0</v>
      </c>
      <c r="U160" s="31">
        <v>0</v>
      </c>
      <c r="V160" s="32">
        <v>0</v>
      </c>
      <c r="W160" s="32">
        <v>0</v>
      </c>
      <c r="X160" s="6"/>
      <c r="Y160" s="6"/>
      <c r="Z160" s="25"/>
      <c r="AA160" s="25"/>
    </row>
    <row r="161" spans="1:27" ht="16.5" customHeight="1">
      <c r="A161" s="6"/>
      <c r="B161" s="6"/>
      <c r="C161" s="25"/>
      <c r="D161" s="25"/>
      <c r="E161" s="25"/>
      <c r="F161" s="25"/>
      <c r="G161" s="25"/>
      <c r="H161" s="25"/>
      <c r="I161" s="25"/>
      <c r="J161" s="25"/>
      <c r="K161" s="25"/>
      <c r="L161" s="25"/>
      <c r="M161" s="25"/>
      <c r="N161" s="6">
        <v>2146906</v>
      </c>
      <c r="O161" s="6" t="s">
        <v>78</v>
      </c>
      <c r="P161" s="7">
        <v>0</v>
      </c>
      <c r="Q161" s="32">
        <v>0</v>
      </c>
      <c r="R161" s="32">
        <v>0</v>
      </c>
      <c r="S161" s="7">
        <v>0</v>
      </c>
      <c r="T161" s="7">
        <v>0</v>
      </c>
      <c r="U161" s="31">
        <v>0</v>
      </c>
      <c r="V161" s="32">
        <v>0</v>
      </c>
      <c r="W161" s="32">
        <v>0</v>
      </c>
      <c r="X161" s="6"/>
      <c r="Y161" s="6"/>
      <c r="Z161" s="25"/>
      <c r="AA161" s="25"/>
    </row>
    <row r="162" spans="1:27" ht="16.5" customHeight="1">
      <c r="A162" s="6"/>
      <c r="B162" s="6"/>
      <c r="C162" s="25"/>
      <c r="D162" s="25"/>
      <c r="E162" s="25"/>
      <c r="F162" s="25"/>
      <c r="G162" s="25"/>
      <c r="H162" s="25"/>
      <c r="I162" s="25"/>
      <c r="J162" s="25"/>
      <c r="K162" s="25"/>
      <c r="L162" s="25"/>
      <c r="M162" s="25"/>
      <c r="N162" s="6">
        <v>2146907</v>
      </c>
      <c r="O162" s="6" t="s">
        <v>539</v>
      </c>
      <c r="P162" s="7">
        <v>0</v>
      </c>
      <c r="Q162" s="32">
        <v>0</v>
      </c>
      <c r="R162" s="32">
        <v>0</v>
      </c>
      <c r="S162" s="7">
        <v>0</v>
      </c>
      <c r="T162" s="7">
        <v>0</v>
      </c>
      <c r="U162" s="31">
        <v>0</v>
      </c>
      <c r="V162" s="32">
        <v>0</v>
      </c>
      <c r="W162" s="32">
        <v>0</v>
      </c>
      <c r="X162" s="6"/>
      <c r="Y162" s="6"/>
      <c r="Z162" s="25"/>
      <c r="AA162" s="25"/>
    </row>
    <row r="163" spans="1:27" ht="16.5" customHeight="1">
      <c r="A163" s="6"/>
      <c r="B163" s="6"/>
      <c r="C163" s="25"/>
      <c r="D163" s="25"/>
      <c r="E163" s="25"/>
      <c r="F163" s="25"/>
      <c r="G163" s="25"/>
      <c r="H163" s="25"/>
      <c r="I163" s="25"/>
      <c r="J163" s="25"/>
      <c r="K163" s="25"/>
      <c r="L163" s="25"/>
      <c r="M163" s="25"/>
      <c r="N163" s="6">
        <v>2146908</v>
      </c>
      <c r="O163" s="6" t="s">
        <v>1060</v>
      </c>
      <c r="P163" s="7">
        <v>0</v>
      </c>
      <c r="Q163" s="32">
        <v>0</v>
      </c>
      <c r="R163" s="32">
        <v>0</v>
      </c>
      <c r="S163" s="7">
        <v>0</v>
      </c>
      <c r="T163" s="7">
        <v>0</v>
      </c>
      <c r="U163" s="31">
        <v>0</v>
      </c>
      <c r="V163" s="32">
        <v>0</v>
      </c>
      <c r="W163" s="32">
        <v>0</v>
      </c>
      <c r="X163" s="6"/>
      <c r="Y163" s="6"/>
      <c r="Z163" s="25"/>
      <c r="AA163" s="25"/>
    </row>
    <row r="164" spans="1:27" ht="16.5" customHeight="1">
      <c r="A164" s="6"/>
      <c r="B164" s="6"/>
      <c r="C164" s="25"/>
      <c r="D164" s="25"/>
      <c r="E164" s="25"/>
      <c r="F164" s="25"/>
      <c r="G164" s="25"/>
      <c r="H164" s="25"/>
      <c r="I164" s="25"/>
      <c r="J164" s="25"/>
      <c r="K164" s="25"/>
      <c r="L164" s="25"/>
      <c r="M164" s="25"/>
      <c r="N164" s="6">
        <v>2146999</v>
      </c>
      <c r="O164" s="6" t="s">
        <v>371</v>
      </c>
      <c r="P164" s="7">
        <v>0</v>
      </c>
      <c r="Q164" s="32">
        <v>0</v>
      </c>
      <c r="R164" s="32">
        <v>0</v>
      </c>
      <c r="S164" s="7">
        <v>0</v>
      </c>
      <c r="T164" s="26">
        <v>0</v>
      </c>
      <c r="U164" s="32">
        <v>0</v>
      </c>
      <c r="V164" s="32">
        <v>0</v>
      </c>
      <c r="W164" s="32">
        <v>0</v>
      </c>
      <c r="X164" s="6"/>
      <c r="Y164" s="6"/>
      <c r="Z164" s="25"/>
      <c r="AA164" s="25"/>
    </row>
    <row r="165" spans="1:27" ht="16.5" customHeight="1">
      <c r="A165" s="6">
        <v>1030119</v>
      </c>
      <c r="B165" s="24" t="s">
        <v>387</v>
      </c>
      <c r="C165" s="7">
        <v>0</v>
      </c>
      <c r="D165" s="31">
        <v>0</v>
      </c>
      <c r="E165" s="31">
        <v>0</v>
      </c>
      <c r="F165" s="7">
        <v>0</v>
      </c>
      <c r="G165" s="7">
        <v>0</v>
      </c>
      <c r="H165" s="7">
        <v>0</v>
      </c>
      <c r="I165" s="7">
        <v>0</v>
      </c>
      <c r="J165" s="7">
        <v>0</v>
      </c>
      <c r="K165" s="31">
        <v>0</v>
      </c>
      <c r="L165" s="32">
        <v>0</v>
      </c>
      <c r="M165" s="32">
        <v>0</v>
      </c>
      <c r="N165" s="6"/>
      <c r="O165" s="24" t="s">
        <v>568</v>
      </c>
      <c r="P165" s="9">
        <f aca="true" t="shared" si="39" ref="P165:W165">SUM(P166,P172,P173)</f>
        <v>0</v>
      </c>
      <c r="Q165" s="23">
        <f t="shared" si="39"/>
        <v>0</v>
      </c>
      <c r="R165" s="23">
        <f t="shared" si="39"/>
        <v>0</v>
      </c>
      <c r="S165" s="9">
        <f t="shared" si="39"/>
        <v>0</v>
      </c>
      <c r="T165" s="9">
        <f t="shared" si="39"/>
        <v>0</v>
      </c>
      <c r="U165" s="9">
        <f t="shared" si="39"/>
        <v>0</v>
      </c>
      <c r="V165" s="23">
        <f t="shared" si="39"/>
        <v>0</v>
      </c>
      <c r="W165" s="23">
        <f t="shared" si="39"/>
        <v>0</v>
      </c>
      <c r="X165" s="6">
        <v>1030119</v>
      </c>
      <c r="Y165" s="24" t="s">
        <v>502</v>
      </c>
      <c r="Z165" s="7">
        <v>0</v>
      </c>
      <c r="AA165" s="9">
        <f>SUM(C165:M165)-SUM(P165:W165)-Z165-I165</f>
        <v>0</v>
      </c>
    </row>
    <row r="166" spans="1:27" ht="16.5" customHeight="1">
      <c r="A166" s="6"/>
      <c r="B166" s="6"/>
      <c r="C166" s="25"/>
      <c r="D166" s="25"/>
      <c r="E166" s="25"/>
      <c r="F166" s="25"/>
      <c r="G166" s="25"/>
      <c r="H166" s="25"/>
      <c r="I166" s="25"/>
      <c r="J166" s="25"/>
      <c r="K166" s="25"/>
      <c r="L166" s="25"/>
      <c r="M166" s="25"/>
      <c r="N166" s="6">
        <v>21561</v>
      </c>
      <c r="O166" s="24" t="s">
        <v>643</v>
      </c>
      <c r="P166" s="9">
        <f aca="true" t="shared" si="40" ref="P166:W166">SUM(P167:P171)</f>
        <v>0</v>
      </c>
      <c r="Q166" s="23">
        <f t="shared" si="40"/>
        <v>0</v>
      </c>
      <c r="R166" s="23">
        <f t="shared" si="40"/>
        <v>0</v>
      </c>
      <c r="S166" s="9">
        <f t="shared" si="40"/>
        <v>0</v>
      </c>
      <c r="T166" s="9">
        <f t="shared" si="40"/>
        <v>0</v>
      </c>
      <c r="U166" s="9">
        <f t="shared" si="40"/>
        <v>0</v>
      </c>
      <c r="V166" s="23">
        <f t="shared" si="40"/>
        <v>0</v>
      </c>
      <c r="W166" s="23">
        <f t="shared" si="40"/>
        <v>0</v>
      </c>
      <c r="X166" s="6"/>
      <c r="Y166" s="6"/>
      <c r="Z166" s="25"/>
      <c r="AA166" s="25"/>
    </row>
    <row r="167" spans="1:27" ht="16.5" customHeight="1">
      <c r="A167" s="6"/>
      <c r="B167" s="6"/>
      <c r="C167" s="25"/>
      <c r="D167" s="25"/>
      <c r="E167" s="25"/>
      <c r="F167" s="25"/>
      <c r="G167" s="25"/>
      <c r="H167" s="25"/>
      <c r="I167" s="25"/>
      <c r="J167" s="25"/>
      <c r="K167" s="25"/>
      <c r="L167" s="25"/>
      <c r="M167" s="25"/>
      <c r="N167" s="6">
        <v>2156101</v>
      </c>
      <c r="O167" s="6" t="s">
        <v>1104</v>
      </c>
      <c r="P167" s="7">
        <v>0</v>
      </c>
      <c r="Q167" s="32">
        <v>0</v>
      </c>
      <c r="R167" s="32">
        <v>0</v>
      </c>
      <c r="S167" s="7">
        <v>0</v>
      </c>
      <c r="T167" s="7">
        <v>0</v>
      </c>
      <c r="U167" s="31">
        <v>0</v>
      </c>
      <c r="V167" s="32">
        <v>0</v>
      </c>
      <c r="W167" s="32">
        <v>0</v>
      </c>
      <c r="X167" s="6"/>
      <c r="Y167" s="6"/>
      <c r="Z167" s="25"/>
      <c r="AA167" s="25"/>
    </row>
    <row r="168" spans="1:27" ht="16.5" customHeight="1">
      <c r="A168" s="6"/>
      <c r="B168" s="6"/>
      <c r="C168" s="25"/>
      <c r="D168" s="25"/>
      <c r="E168" s="25"/>
      <c r="F168" s="25"/>
      <c r="G168" s="25"/>
      <c r="H168" s="25"/>
      <c r="I168" s="25"/>
      <c r="J168" s="25"/>
      <c r="K168" s="25"/>
      <c r="L168" s="25"/>
      <c r="M168" s="25"/>
      <c r="N168" s="6">
        <v>2156102</v>
      </c>
      <c r="O168" s="6" t="s">
        <v>1094</v>
      </c>
      <c r="P168" s="7">
        <v>0</v>
      </c>
      <c r="Q168" s="32">
        <v>0</v>
      </c>
      <c r="R168" s="32">
        <v>0</v>
      </c>
      <c r="S168" s="7">
        <v>0</v>
      </c>
      <c r="T168" s="7">
        <v>0</v>
      </c>
      <c r="U168" s="31">
        <v>0</v>
      </c>
      <c r="V168" s="32">
        <v>0</v>
      </c>
      <c r="W168" s="32">
        <v>0</v>
      </c>
      <c r="X168" s="6"/>
      <c r="Y168" s="6"/>
      <c r="Z168" s="25"/>
      <c r="AA168" s="25"/>
    </row>
    <row r="169" spans="1:27" ht="16.5" customHeight="1">
      <c r="A169" s="6"/>
      <c r="B169" s="6"/>
      <c r="C169" s="25"/>
      <c r="D169" s="25"/>
      <c r="E169" s="25"/>
      <c r="F169" s="25"/>
      <c r="G169" s="25"/>
      <c r="H169" s="25"/>
      <c r="I169" s="25"/>
      <c r="J169" s="25"/>
      <c r="K169" s="25"/>
      <c r="L169" s="25"/>
      <c r="M169" s="25"/>
      <c r="N169" s="6">
        <v>2156103</v>
      </c>
      <c r="O169" s="6" t="s">
        <v>1157</v>
      </c>
      <c r="P169" s="7">
        <v>0</v>
      </c>
      <c r="Q169" s="32">
        <v>0</v>
      </c>
      <c r="R169" s="32">
        <v>0</v>
      </c>
      <c r="S169" s="7">
        <v>0</v>
      </c>
      <c r="T169" s="7">
        <v>0</v>
      </c>
      <c r="U169" s="31">
        <v>0</v>
      </c>
      <c r="V169" s="32">
        <v>0</v>
      </c>
      <c r="W169" s="32">
        <v>0</v>
      </c>
      <c r="X169" s="6"/>
      <c r="Y169" s="6"/>
      <c r="Z169" s="25"/>
      <c r="AA169" s="25"/>
    </row>
    <row r="170" spans="1:27" ht="16.5" customHeight="1">
      <c r="A170" s="6"/>
      <c r="B170" s="6"/>
      <c r="C170" s="25"/>
      <c r="D170" s="25"/>
      <c r="E170" s="25"/>
      <c r="F170" s="25"/>
      <c r="G170" s="25"/>
      <c r="H170" s="25"/>
      <c r="I170" s="25"/>
      <c r="J170" s="25"/>
      <c r="K170" s="25"/>
      <c r="L170" s="25"/>
      <c r="M170" s="25"/>
      <c r="N170" s="6">
        <v>2156104</v>
      </c>
      <c r="O170" s="6" t="s">
        <v>538</v>
      </c>
      <c r="P170" s="7">
        <v>0</v>
      </c>
      <c r="Q170" s="32">
        <v>0</v>
      </c>
      <c r="R170" s="32">
        <v>0</v>
      </c>
      <c r="S170" s="7">
        <v>0</v>
      </c>
      <c r="T170" s="7">
        <v>0</v>
      </c>
      <c r="U170" s="31">
        <v>0</v>
      </c>
      <c r="V170" s="32">
        <v>0</v>
      </c>
      <c r="W170" s="32">
        <v>0</v>
      </c>
      <c r="X170" s="6"/>
      <c r="Y170" s="6"/>
      <c r="Z170" s="25"/>
      <c r="AA170" s="25"/>
    </row>
    <row r="171" spans="1:27" ht="16.5" customHeight="1">
      <c r="A171" s="6"/>
      <c r="B171" s="6"/>
      <c r="C171" s="25"/>
      <c r="D171" s="25"/>
      <c r="E171" s="25"/>
      <c r="F171" s="25"/>
      <c r="G171" s="25"/>
      <c r="H171" s="25"/>
      <c r="I171" s="25"/>
      <c r="J171" s="25"/>
      <c r="K171" s="25"/>
      <c r="L171" s="25"/>
      <c r="M171" s="25"/>
      <c r="N171" s="6">
        <v>2156199</v>
      </c>
      <c r="O171" s="6" t="s">
        <v>370</v>
      </c>
      <c r="P171" s="7">
        <v>0</v>
      </c>
      <c r="Q171" s="32">
        <v>0</v>
      </c>
      <c r="R171" s="32">
        <v>0</v>
      </c>
      <c r="S171" s="7">
        <v>0</v>
      </c>
      <c r="T171" s="7">
        <v>0</v>
      </c>
      <c r="U171" s="31">
        <v>0</v>
      </c>
      <c r="V171" s="32">
        <v>0</v>
      </c>
      <c r="W171" s="32">
        <v>0</v>
      </c>
      <c r="X171" s="6"/>
      <c r="Y171" s="6"/>
      <c r="Z171" s="25"/>
      <c r="AA171" s="25"/>
    </row>
    <row r="172" spans="1:27" ht="16.5" customHeight="1">
      <c r="A172" s="6"/>
      <c r="B172" s="6"/>
      <c r="C172" s="25"/>
      <c r="D172" s="25"/>
      <c r="E172" s="25"/>
      <c r="F172" s="25"/>
      <c r="G172" s="25"/>
      <c r="H172" s="25"/>
      <c r="I172" s="25"/>
      <c r="J172" s="25"/>
      <c r="K172" s="25"/>
      <c r="L172" s="25"/>
      <c r="M172" s="25"/>
      <c r="N172" s="6">
        <v>2320404</v>
      </c>
      <c r="O172" s="24" t="s">
        <v>1068</v>
      </c>
      <c r="P172" s="7">
        <v>0</v>
      </c>
      <c r="Q172" s="32">
        <v>0</v>
      </c>
      <c r="R172" s="32">
        <v>0</v>
      </c>
      <c r="S172" s="7">
        <v>0</v>
      </c>
      <c r="T172" s="7">
        <v>0</v>
      </c>
      <c r="U172" s="31">
        <v>0</v>
      </c>
      <c r="V172" s="32">
        <v>0</v>
      </c>
      <c r="W172" s="32">
        <v>0</v>
      </c>
      <c r="X172" s="6"/>
      <c r="Y172" s="6"/>
      <c r="Z172" s="25"/>
      <c r="AA172" s="25"/>
    </row>
    <row r="173" spans="1:27" ht="16.5" customHeight="1">
      <c r="A173" s="6"/>
      <c r="B173" s="6"/>
      <c r="C173" s="25"/>
      <c r="D173" s="25"/>
      <c r="E173" s="25"/>
      <c r="F173" s="25"/>
      <c r="G173" s="25"/>
      <c r="H173" s="25"/>
      <c r="I173" s="25"/>
      <c r="J173" s="25"/>
      <c r="K173" s="25"/>
      <c r="L173" s="25"/>
      <c r="M173" s="25"/>
      <c r="N173" s="6">
        <v>2330404</v>
      </c>
      <c r="O173" s="24" t="s">
        <v>187</v>
      </c>
      <c r="P173" s="26">
        <v>0</v>
      </c>
      <c r="Q173" s="32">
        <v>0</v>
      </c>
      <c r="R173" s="32">
        <v>0</v>
      </c>
      <c r="S173" s="26">
        <v>0</v>
      </c>
      <c r="T173" s="26">
        <v>0</v>
      </c>
      <c r="U173" s="32">
        <v>0</v>
      </c>
      <c r="V173" s="32">
        <v>0</v>
      </c>
      <c r="W173" s="32">
        <v>0</v>
      </c>
      <c r="X173" s="6"/>
      <c r="Y173" s="6"/>
      <c r="Z173" s="25"/>
      <c r="AA173" s="25"/>
    </row>
    <row r="174" spans="1:27" ht="16.5" customHeight="1">
      <c r="A174" s="6">
        <v>1030102</v>
      </c>
      <c r="B174" s="24" t="s">
        <v>642</v>
      </c>
      <c r="C174" s="9">
        <f aca="true" t="shared" si="41" ref="C174:M174">SUM(C175:C176)</f>
        <v>0</v>
      </c>
      <c r="D174" s="9">
        <f t="shared" si="41"/>
        <v>0</v>
      </c>
      <c r="E174" s="9">
        <f t="shared" si="41"/>
        <v>0</v>
      </c>
      <c r="F174" s="9">
        <f t="shared" si="41"/>
        <v>0</v>
      </c>
      <c r="G174" s="9">
        <f t="shared" si="41"/>
        <v>0</v>
      </c>
      <c r="H174" s="9">
        <f t="shared" si="41"/>
        <v>0</v>
      </c>
      <c r="I174" s="9">
        <f t="shared" si="41"/>
        <v>0</v>
      </c>
      <c r="J174" s="9">
        <f t="shared" si="41"/>
        <v>0</v>
      </c>
      <c r="K174" s="9">
        <f t="shared" si="41"/>
        <v>0</v>
      </c>
      <c r="L174" s="23">
        <f t="shared" si="41"/>
        <v>0</v>
      </c>
      <c r="M174" s="23">
        <f t="shared" si="41"/>
        <v>0</v>
      </c>
      <c r="N174" s="6">
        <v>21562</v>
      </c>
      <c r="O174" s="24" t="s">
        <v>103</v>
      </c>
      <c r="P174" s="9">
        <f aca="true" t="shared" si="42" ref="P174:W174">SUM(P175:P177)</f>
        <v>0</v>
      </c>
      <c r="Q174" s="23">
        <f t="shared" si="42"/>
        <v>0</v>
      </c>
      <c r="R174" s="23">
        <f t="shared" si="42"/>
        <v>0</v>
      </c>
      <c r="S174" s="9">
        <f t="shared" si="42"/>
        <v>0</v>
      </c>
      <c r="T174" s="9">
        <f t="shared" si="42"/>
        <v>0</v>
      </c>
      <c r="U174" s="9">
        <f t="shared" si="42"/>
        <v>0</v>
      </c>
      <c r="V174" s="23">
        <f t="shared" si="42"/>
        <v>0</v>
      </c>
      <c r="W174" s="23">
        <f t="shared" si="42"/>
        <v>0</v>
      </c>
      <c r="X174" s="6">
        <v>1030102</v>
      </c>
      <c r="Y174" s="24" t="s">
        <v>6</v>
      </c>
      <c r="Z174" s="9">
        <f>Z175+Z176</f>
        <v>0</v>
      </c>
      <c r="AA174" s="9">
        <f>SUM(C174:M174)-SUM(P174:W174)-Z174-I174</f>
        <v>0</v>
      </c>
    </row>
    <row r="175" spans="1:27" ht="16.5" customHeight="1">
      <c r="A175" s="6">
        <v>103010201</v>
      </c>
      <c r="B175" s="6" t="s">
        <v>333</v>
      </c>
      <c r="C175" s="7">
        <v>0</v>
      </c>
      <c r="D175" s="31">
        <v>0</v>
      </c>
      <c r="E175" s="31">
        <v>0</v>
      </c>
      <c r="F175" s="13">
        <v>0</v>
      </c>
      <c r="G175" s="13">
        <v>0</v>
      </c>
      <c r="H175" s="7">
        <v>0</v>
      </c>
      <c r="I175" s="7">
        <v>0</v>
      </c>
      <c r="J175" s="7">
        <v>0</v>
      </c>
      <c r="K175" s="31">
        <v>0</v>
      </c>
      <c r="L175" s="32">
        <v>0</v>
      </c>
      <c r="M175" s="32">
        <v>0</v>
      </c>
      <c r="N175" s="6">
        <v>2156201</v>
      </c>
      <c r="O175" s="6" t="s">
        <v>1007</v>
      </c>
      <c r="P175" s="7">
        <v>0</v>
      </c>
      <c r="Q175" s="32">
        <v>0</v>
      </c>
      <c r="R175" s="32">
        <v>0</v>
      </c>
      <c r="S175" s="7">
        <v>0</v>
      </c>
      <c r="T175" s="7">
        <v>0</v>
      </c>
      <c r="U175" s="31">
        <v>0</v>
      </c>
      <c r="V175" s="32">
        <v>0</v>
      </c>
      <c r="W175" s="32">
        <v>0</v>
      </c>
      <c r="X175" s="6">
        <v>103010201</v>
      </c>
      <c r="Y175" s="6" t="s">
        <v>1225</v>
      </c>
      <c r="Z175" s="7">
        <v>0</v>
      </c>
      <c r="AA175" s="7">
        <v>0</v>
      </c>
    </row>
    <row r="176" spans="1:27" ht="16.5" customHeight="1">
      <c r="A176" s="6">
        <v>103010202</v>
      </c>
      <c r="B176" s="6" t="s">
        <v>807</v>
      </c>
      <c r="C176" s="7">
        <v>0</v>
      </c>
      <c r="D176" s="31">
        <v>0</v>
      </c>
      <c r="E176" s="31">
        <v>0</v>
      </c>
      <c r="F176" s="13">
        <v>0</v>
      </c>
      <c r="G176" s="13">
        <v>0</v>
      </c>
      <c r="H176" s="7">
        <v>0</v>
      </c>
      <c r="I176" s="7">
        <v>0</v>
      </c>
      <c r="J176" s="7">
        <v>0</v>
      </c>
      <c r="K176" s="31">
        <v>0</v>
      </c>
      <c r="L176" s="32">
        <v>0</v>
      </c>
      <c r="M176" s="32">
        <v>0</v>
      </c>
      <c r="N176" s="6">
        <v>2156202</v>
      </c>
      <c r="O176" s="6" t="s">
        <v>259</v>
      </c>
      <c r="P176" s="7">
        <v>0</v>
      </c>
      <c r="Q176" s="32">
        <v>0</v>
      </c>
      <c r="R176" s="32">
        <v>0</v>
      </c>
      <c r="S176" s="7">
        <v>0</v>
      </c>
      <c r="T176" s="7">
        <v>0</v>
      </c>
      <c r="U176" s="31">
        <v>0</v>
      </c>
      <c r="V176" s="32">
        <v>0</v>
      </c>
      <c r="W176" s="32">
        <v>0</v>
      </c>
      <c r="X176" s="6">
        <v>103010202</v>
      </c>
      <c r="Y176" s="6" t="s">
        <v>148</v>
      </c>
      <c r="Z176" s="7">
        <v>0</v>
      </c>
      <c r="AA176" s="7">
        <v>0</v>
      </c>
    </row>
    <row r="177" spans="1:27" ht="16.5" customHeight="1">
      <c r="A177" s="6"/>
      <c r="B177" s="6"/>
      <c r="C177" s="25"/>
      <c r="D177" s="25"/>
      <c r="E177" s="25"/>
      <c r="F177" s="25"/>
      <c r="G177" s="25"/>
      <c r="H177" s="25"/>
      <c r="I177" s="25"/>
      <c r="J177" s="25"/>
      <c r="K177" s="25"/>
      <c r="L177" s="25"/>
      <c r="M177" s="25"/>
      <c r="N177" s="6">
        <v>2156299</v>
      </c>
      <c r="O177" s="6" t="s">
        <v>344</v>
      </c>
      <c r="P177" s="7">
        <v>0</v>
      </c>
      <c r="Q177" s="32">
        <v>0</v>
      </c>
      <c r="R177" s="32">
        <v>0</v>
      </c>
      <c r="S177" s="7">
        <v>0</v>
      </c>
      <c r="T177" s="26">
        <v>0</v>
      </c>
      <c r="U177" s="32">
        <v>0</v>
      </c>
      <c r="V177" s="32">
        <v>0</v>
      </c>
      <c r="W177" s="32">
        <v>0</v>
      </c>
      <c r="X177" s="6"/>
      <c r="Y177" s="6"/>
      <c r="Z177" s="25"/>
      <c r="AA177" s="25"/>
    </row>
    <row r="178" spans="1:27" ht="16.5" customHeight="1">
      <c r="A178" s="6">
        <v>1030121</v>
      </c>
      <c r="B178" s="24" t="s">
        <v>369</v>
      </c>
      <c r="C178" s="7">
        <v>0</v>
      </c>
      <c r="D178" s="31">
        <v>0</v>
      </c>
      <c r="E178" s="31">
        <v>0</v>
      </c>
      <c r="F178" s="13">
        <v>0</v>
      </c>
      <c r="G178" s="13">
        <v>0</v>
      </c>
      <c r="H178" s="7">
        <v>0</v>
      </c>
      <c r="I178" s="7">
        <v>0</v>
      </c>
      <c r="J178" s="7">
        <v>0</v>
      </c>
      <c r="K178" s="31">
        <v>0</v>
      </c>
      <c r="L178" s="32">
        <v>0</v>
      </c>
      <c r="M178" s="32">
        <v>0</v>
      </c>
      <c r="N178" s="6">
        <v>21660</v>
      </c>
      <c r="O178" s="24" t="s">
        <v>1052</v>
      </c>
      <c r="P178" s="9">
        <f aca="true" t="shared" si="43" ref="P178:W178">SUM(P179:P183)</f>
        <v>0</v>
      </c>
      <c r="Q178" s="23">
        <f t="shared" si="43"/>
        <v>0</v>
      </c>
      <c r="R178" s="23">
        <f t="shared" si="43"/>
        <v>0</v>
      </c>
      <c r="S178" s="9">
        <f t="shared" si="43"/>
        <v>0</v>
      </c>
      <c r="T178" s="9">
        <f t="shared" si="43"/>
        <v>0</v>
      </c>
      <c r="U178" s="9">
        <f t="shared" si="43"/>
        <v>0</v>
      </c>
      <c r="V178" s="23">
        <f t="shared" si="43"/>
        <v>0</v>
      </c>
      <c r="W178" s="23">
        <f t="shared" si="43"/>
        <v>0</v>
      </c>
      <c r="X178" s="6">
        <v>1030121</v>
      </c>
      <c r="Y178" s="24" t="s">
        <v>209</v>
      </c>
      <c r="Z178" s="7">
        <v>0</v>
      </c>
      <c r="AA178" s="9">
        <f>SUM(C178:M178)-SUM(P178:W178)-Z178-I178</f>
        <v>0</v>
      </c>
    </row>
    <row r="179" spans="1:27" ht="16.5" customHeight="1">
      <c r="A179" s="6"/>
      <c r="B179" s="6"/>
      <c r="C179" s="25"/>
      <c r="D179" s="25"/>
      <c r="E179" s="25"/>
      <c r="F179" s="25"/>
      <c r="G179" s="25"/>
      <c r="H179" s="25"/>
      <c r="I179" s="25"/>
      <c r="J179" s="25"/>
      <c r="K179" s="25"/>
      <c r="L179" s="25"/>
      <c r="M179" s="25"/>
      <c r="N179" s="6">
        <v>2166001</v>
      </c>
      <c r="O179" s="6" t="s">
        <v>1085</v>
      </c>
      <c r="P179" s="7">
        <v>0</v>
      </c>
      <c r="Q179" s="32">
        <v>0</v>
      </c>
      <c r="R179" s="32">
        <v>0</v>
      </c>
      <c r="S179" s="7">
        <v>0</v>
      </c>
      <c r="T179" s="7">
        <v>0</v>
      </c>
      <c r="U179" s="31">
        <v>0</v>
      </c>
      <c r="V179" s="32">
        <v>0</v>
      </c>
      <c r="W179" s="32">
        <v>0</v>
      </c>
      <c r="X179" s="6"/>
      <c r="Y179" s="6"/>
      <c r="Z179" s="25"/>
      <c r="AA179" s="25"/>
    </row>
    <row r="180" spans="1:27" ht="16.5" customHeight="1">
      <c r="A180" s="6"/>
      <c r="B180" s="6"/>
      <c r="C180" s="25"/>
      <c r="D180" s="25"/>
      <c r="E180" s="25"/>
      <c r="F180" s="25"/>
      <c r="G180" s="25"/>
      <c r="H180" s="25"/>
      <c r="I180" s="25"/>
      <c r="J180" s="25"/>
      <c r="K180" s="25"/>
      <c r="L180" s="25"/>
      <c r="M180" s="25"/>
      <c r="N180" s="6">
        <v>2166002</v>
      </c>
      <c r="O180" s="6" t="s">
        <v>270</v>
      </c>
      <c r="P180" s="7">
        <v>0</v>
      </c>
      <c r="Q180" s="32">
        <v>0</v>
      </c>
      <c r="R180" s="32">
        <v>0</v>
      </c>
      <c r="S180" s="7">
        <v>0</v>
      </c>
      <c r="T180" s="7">
        <v>0</v>
      </c>
      <c r="U180" s="31">
        <v>0</v>
      </c>
      <c r="V180" s="32">
        <v>0</v>
      </c>
      <c r="W180" s="32">
        <v>0</v>
      </c>
      <c r="X180" s="6"/>
      <c r="Y180" s="6"/>
      <c r="Z180" s="25"/>
      <c r="AA180" s="25"/>
    </row>
    <row r="181" spans="1:27" ht="16.5" customHeight="1">
      <c r="A181" s="6"/>
      <c r="B181" s="6"/>
      <c r="C181" s="25"/>
      <c r="D181" s="25"/>
      <c r="E181" s="25"/>
      <c r="F181" s="25"/>
      <c r="G181" s="25"/>
      <c r="H181" s="25"/>
      <c r="I181" s="25"/>
      <c r="J181" s="25"/>
      <c r="K181" s="25"/>
      <c r="L181" s="25"/>
      <c r="M181" s="25"/>
      <c r="N181" s="6">
        <v>2166003</v>
      </c>
      <c r="O181" s="6" t="s">
        <v>318</v>
      </c>
      <c r="P181" s="7">
        <v>0</v>
      </c>
      <c r="Q181" s="32">
        <v>0</v>
      </c>
      <c r="R181" s="32">
        <v>0</v>
      </c>
      <c r="S181" s="7">
        <v>0</v>
      </c>
      <c r="T181" s="7">
        <v>0</v>
      </c>
      <c r="U181" s="31">
        <v>0</v>
      </c>
      <c r="V181" s="32">
        <v>0</v>
      </c>
      <c r="W181" s="32">
        <v>0</v>
      </c>
      <c r="X181" s="6"/>
      <c r="Y181" s="6"/>
      <c r="Z181" s="25"/>
      <c r="AA181" s="25"/>
    </row>
    <row r="182" spans="1:27" ht="16.5" customHeight="1">
      <c r="A182" s="6"/>
      <c r="B182" s="6"/>
      <c r="C182" s="25"/>
      <c r="D182" s="25"/>
      <c r="E182" s="25"/>
      <c r="F182" s="25"/>
      <c r="G182" s="25"/>
      <c r="H182" s="25"/>
      <c r="I182" s="25"/>
      <c r="J182" s="25"/>
      <c r="K182" s="25"/>
      <c r="L182" s="25"/>
      <c r="M182" s="25"/>
      <c r="N182" s="6">
        <v>2166004</v>
      </c>
      <c r="O182" s="6" t="s">
        <v>683</v>
      </c>
      <c r="P182" s="7">
        <v>0</v>
      </c>
      <c r="Q182" s="32">
        <v>0</v>
      </c>
      <c r="R182" s="32">
        <v>0</v>
      </c>
      <c r="S182" s="7">
        <v>0</v>
      </c>
      <c r="T182" s="7">
        <v>0</v>
      </c>
      <c r="U182" s="31">
        <v>0</v>
      </c>
      <c r="V182" s="32">
        <v>0</v>
      </c>
      <c r="W182" s="32">
        <v>0</v>
      </c>
      <c r="X182" s="6"/>
      <c r="Y182" s="6"/>
      <c r="Z182" s="25"/>
      <c r="AA182" s="25"/>
    </row>
    <row r="183" spans="1:27" ht="16.5" customHeight="1">
      <c r="A183" s="6"/>
      <c r="B183" s="6"/>
      <c r="C183" s="25"/>
      <c r="D183" s="25"/>
      <c r="E183" s="25"/>
      <c r="F183" s="25"/>
      <c r="G183" s="25"/>
      <c r="H183" s="25"/>
      <c r="I183" s="25"/>
      <c r="J183" s="25"/>
      <c r="K183" s="25"/>
      <c r="L183" s="25"/>
      <c r="M183" s="25"/>
      <c r="N183" s="6">
        <v>2166099</v>
      </c>
      <c r="O183" s="6" t="s">
        <v>689</v>
      </c>
      <c r="P183" s="7">
        <v>0</v>
      </c>
      <c r="Q183" s="32">
        <v>0</v>
      </c>
      <c r="R183" s="32">
        <v>0</v>
      </c>
      <c r="S183" s="7">
        <v>0</v>
      </c>
      <c r="T183" s="26">
        <v>0</v>
      </c>
      <c r="U183" s="32">
        <v>0</v>
      </c>
      <c r="V183" s="32">
        <v>0</v>
      </c>
      <c r="W183" s="32">
        <v>0</v>
      </c>
      <c r="X183" s="6"/>
      <c r="Y183" s="6"/>
      <c r="Z183" s="25"/>
      <c r="AA183" s="25"/>
    </row>
    <row r="184" spans="1:27" ht="16.5" customHeight="1">
      <c r="A184" s="6">
        <v>1030153</v>
      </c>
      <c r="B184" s="24" t="s">
        <v>332</v>
      </c>
      <c r="C184" s="7">
        <v>0</v>
      </c>
      <c r="D184" s="31">
        <v>0</v>
      </c>
      <c r="E184" s="31">
        <v>0</v>
      </c>
      <c r="F184" s="13">
        <v>0</v>
      </c>
      <c r="G184" s="13">
        <v>0</v>
      </c>
      <c r="H184" s="7">
        <v>0</v>
      </c>
      <c r="I184" s="7">
        <v>0</v>
      </c>
      <c r="J184" s="7">
        <v>0</v>
      </c>
      <c r="K184" s="31">
        <v>0</v>
      </c>
      <c r="L184" s="32">
        <v>0</v>
      </c>
      <c r="M184" s="32">
        <v>0</v>
      </c>
      <c r="N184" s="6">
        <v>2170402</v>
      </c>
      <c r="O184" s="24" t="s">
        <v>1006</v>
      </c>
      <c r="P184" s="7">
        <v>0</v>
      </c>
      <c r="Q184" s="32">
        <v>0</v>
      </c>
      <c r="R184" s="32">
        <v>0</v>
      </c>
      <c r="S184" s="7">
        <v>0</v>
      </c>
      <c r="T184" s="7">
        <v>0</v>
      </c>
      <c r="U184" s="31">
        <v>0</v>
      </c>
      <c r="V184" s="32">
        <v>0</v>
      </c>
      <c r="W184" s="32">
        <v>0</v>
      </c>
      <c r="X184" s="6">
        <v>1030153</v>
      </c>
      <c r="Y184" s="24" t="s">
        <v>1204</v>
      </c>
      <c r="Z184" s="7">
        <v>0</v>
      </c>
      <c r="AA184" s="9">
        <f>SUM(C184:M184)-SUM(P184:W184)-Z184-I184</f>
        <v>0</v>
      </c>
    </row>
    <row r="185" spans="1:27" ht="16.5" customHeight="1">
      <c r="A185" s="6">
        <v>1030154</v>
      </c>
      <c r="B185" s="24" t="s">
        <v>772</v>
      </c>
      <c r="C185" s="7">
        <v>0</v>
      </c>
      <c r="D185" s="31">
        <v>0</v>
      </c>
      <c r="E185" s="31">
        <v>0</v>
      </c>
      <c r="F185" s="13">
        <v>0</v>
      </c>
      <c r="G185" s="13">
        <v>0</v>
      </c>
      <c r="H185" s="7">
        <v>0</v>
      </c>
      <c r="I185" s="7">
        <v>0</v>
      </c>
      <c r="J185" s="7">
        <v>0</v>
      </c>
      <c r="K185" s="31">
        <v>0</v>
      </c>
      <c r="L185" s="32">
        <v>0</v>
      </c>
      <c r="M185" s="32">
        <v>0</v>
      </c>
      <c r="N185" s="6">
        <v>2170403</v>
      </c>
      <c r="O185" s="24" t="s">
        <v>71</v>
      </c>
      <c r="P185" s="7">
        <v>0</v>
      </c>
      <c r="Q185" s="32">
        <v>0</v>
      </c>
      <c r="R185" s="32">
        <v>0</v>
      </c>
      <c r="S185" s="7">
        <v>0</v>
      </c>
      <c r="T185" s="7">
        <v>0</v>
      </c>
      <c r="U185" s="31">
        <v>0</v>
      </c>
      <c r="V185" s="32">
        <v>0</v>
      </c>
      <c r="W185" s="32">
        <v>0</v>
      </c>
      <c r="X185" s="6">
        <v>1030154</v>
      </c>
      <c r="Y185" s="24" t="s">
        <v>273</v>
      </c>
      <c r="Z185" s="7">
        <v>0</v>
      </c>
      <c r="AA185" s="9">
        <f>SUM(C185:M185)-SUM(P185:W185)-Z185-I185</f>
        <v>0</v>
      </c>
    </row>
    <row r="186" spans="1:27" ht="16.5" customHeight="1">
      <c r="A186" s="6">
        <v>1030180</v>
      </c>
      <c r="B186" s="24" t="s">
        <v>1162</v>
      </c>
      <c r="C186" s="9">
        <f aca="true" t="shared" si="44" ref="C186:M186">SUM(C187:C193)</f>
        <v>0</v>
      </c>
      <c r="D186" s="9">
        <f t="shared" si="44"/>
        <v>0</v>
      </c>
      <c r="E186" s="9">
        <f t="shared" si="44"/>
        <v>0</v>
      </c>
      <c r="F186" s="9">
        <f t="shared" si="44"/>
        <v>0</v>
      </c>
      <c r="G186" s="9">
        <f t="shared" si="44"/>
        <v>0</v>
      </c>
      <c r="H186" s="9">
        <f t="shared" si="44"/>
        <v>0</v>
      </c>
      <c r="I186" s="9">
        <f t="shared" si="44"/>
        <v>0</v>
      </c>
      <c r="J186" s="9">
        <f t="shared" si="44"/>
        <v>0</v>
      </c>
      <c r="K186" s="9">
        <f t="shared" si="44"/>
        <v>0</v>
      </c>
      <c r="L186" s="23">
        <f t="shared" si="44"/>
        <v>0</v>
      </c>
      <c r="M186" s="23">
        <f t="shared" si="44"/>
        <v>0</v>
      </c>
      <c r="N186" s="6">
        <v>22908</v>
      </c>
      <c r="O186" s="24" t="s">
        <v>1156</v>
      </c>
      <c r="P186" s="9">
        <f aca="true" t="shared" si="45" ref="P186:W186">SUM(P187:P194)</f>
        <v>0</v>
      </c>
      <c r="Q186" s="23">
        <f t="shared" si="45"/>
        <v>0</v>
      </c>
      <c r="R186" s="23">
        <f t="shared" si="45"/>
        <v>0</v>
      </c>
      <c r="S186" s="9">
        <f t="shared" si="45"/>
        <v>0</v>
      </c>
      <c r="T186" s="9">
        <f t="shared" si="45"/>
        <v>0</v>
      </c>
      <c r="U186" s="9">
        <f t="shared" si="45"/>
        <v>0</v>
      </c>
      <c r="V186" s="23">
        <f t="shared" si="45"/>
        <v>0</v>
      </c>
      <c r="W186" s="23">
        <f t="shared" si="45"/>
        <v>0</v>
      </c>
      <c r="X186" s="6">
        <v>1030180</v>
      </c>
      <c r="Y186" s="24" t="s">
        <v>1162</v>
      </c>
      <c r="Z186" s="9">
        <f>SUM(Z187:Z193)</f>
        <v>0</v>
      </c>
      <c r="AA186" s="9">
        <f>SUM(C186:M186)-SUM(P186:W186)-Z186-I186</f>
        <v>0</v>
      </c>
    </row>
    <row r="187" spans="1:27" ht="16.5" customHeight="1">
      <c r="A187" s="6">
        <v>103018001</v>
      </c>
      <c r="B187" s="6" t="s">
        <v>1059</v>
      </c>
      <c r="C187" s="7">
        <v>0</v>
      </c>
      <c r="D187" s="31">
        <v>0</v>
      </c>
      <c r="E187" s="31">
        <v>0</v>
      </c>
      <c r="F187" s="13">
        <v>0</v>
      </c>
      <c r="G187" s="13">
        <v>0</v>
      </c>
      <c r="H187" s="7">
        <v>0</v>
      </c>
      <c r="I187" s="7">
        <v>0</v>
      </c>
      <c r="J187" s="7">
        <v>0</v>
      </c>
      <c r="K187" s="31">
        <v>0</v>
      </c>
      <c r="L187" s="32">
        <v>0</v>
      </c>
      <c r="M187" s="32">
        <v>0</v>
      </c>
      <c r="N187" s="6">
        <v>2290802</v>
      </c>
      <c r="O187" s="6" t="s">
        <v>406</v>
      </c>
      <c r="P187" s="7">
        <v>0</v>
      </c>
      <c r="Q187" s="32">
        <v>0</v>
      </c>
      <c r="R187" s="32">
        <v>0</v>
      </c>
      <c r="S187" s="7">
        <v>0</v>
      </c>
      <c r="T187" s="7">
        <v>0</v>
      </c>
      <c r="U187" s="31">
        <v>0</v>
      </c>
      <c r="V187" s="32">
        <v>0</v>
      </c>
      <c r="W187" s="32">
        <v>0</v>
      </c>
      <c r="X187" s="6">
        <v>103018001</v>
      </c>
      <c r="Y187" s="6" t="s">
        <v>1059</v>
      </c>
      <c r="Z187" s="7">
        <v>0</v>
      </c>
      <c r="AA187" s="7">
        <v>0</v>
      </c>
    </row>
    <row r="188" spans="1:27" ht="16.5" customHeight="1">
      <c r="A188" s="6">
        <v>103018002</v>
      </c>
      <c r="B188" s="6" t="s">
        <v>706</v>
      </c>
      <c r="C188" s="7">
        <v>0</v>
      </c>
      <c r="D188" s="31">
        <v>0</v>
      </c>
      <c r="E188" s="31">
        <v>0</v>
      </c>
      <c r="F188" s="13">
        <v>0</v>
      </c>
      <c r="G188" s="13">
        <v>0</v>
      </c>
      <c r="H188" s="7">
        <v>0</v>
      </c>
      <c r="I188" s="7">
        <v>0</v>
      </c>
      <c r="J188" s="7">
        <v>0</v>
      </c>
      <c r="K188" s="31">
        <v>0</v>
      </c>
      <c r="L188" s="32">
        <v>0</v>
      </c>
      <c r="M188" s="32">
        <v>0</v>
      </c>
      <c r="N188" s="6">
        <v>2290803</v>
      </c>
      <c r="O188" s="6" t="s">
        <v>1088</v>
      </c>
      <c r="P188" s="7">
        <v>0</v>
      </c>
      <c r="Q188" s="32">
        <v>0</v>
      </c>
      <c r="R188" s="32">
        <v>0</v>
      </c>
      <c r="S188" s="7">
        <v>0</v>
      </c>
      <c r="T188" s="7">
        <v>0</v>
      </c>
      <c r="U188" s="31">
        <v>0</v>
      </c>
      <c r="V188" s="32">
        <v>0</v>
      </c>
      <c r="W188" s="32">
        <v>0</v>
      </c>
      <c r="X188" s="6">
        <v>103018002</v>
      </c>
      <c r="Y188" s="6" t="s">
        <v>706</v>
      </c>
      <c r="Z188" s="7">
        <v>0</v>
      </c>
      <c r="AA188" s="7">
        <v>0</v>
      </c>
    </row>
    <row r="189" spans="1:27" ht="16.5" customHeight="1">
      <c r="A189" s="6">
        <v>103018003</v>
      </c>
      <c r="B189" s="6" t="s">
        <v>582</v>
      </c>
      <c r="C189" s="7">
        <v>0</v>
      </c>
      <c r="D189" s="31">
        <v>0</v>
      </c>
      <c r="E189" s="31">
        <v>0</v>
      </c>
      <c r="F189" s="13">
        <v>0</v>
      </c>
      <c r="G189" s="13">
        <v>0</v>
      </c>
      <c r="H189" s="7">
        <v>0</v>
      </c>
      <c r="I189" s="7">
        <v>0</v>
      </c>
      <c r="J189" s="7">
        <v>0</v>
      </c>
      <c r="K189" s="31">
        <v>0</v>
      </c>
      <c r="L189" s="32">
        <v>0</v>
      </c>
      <c r="M189" s="32">
        <v>0</v>
      </c>
      <c r="N189" s="6">
        <v>2290804</v>
      </c>
      <c r="O189" s="6" t="s">
        <v>228</v>
      </c>
      <c r="P189" s="7">
        <v>0</v>
      </c>
      <c r="Q189" s="32">
        <v>0</v>
      </c>
      <c r="R189" s="32">
        <v>0</v>
      </c>
      <c r="S189" s="7">
        <v>0</v>
      </c>
      <c r="T189" s="7">
        <v>0</v>
      </c>
      <c r="U189" s="31">
        <v>0</v>
      </c>
      <c r="V189" s="32">
        <v>0</v>
      </c>
      <c r="W189" s="32">
        <v>0</v>
      </c>
      <c r="X189" s="6">
        <v>103018003</v>
      </c>
      <c r="Y189" s="6" t="s">
        <v>582</v>
      </c>
      <c r="Z189" s="7">
        <v>0</v>
      </c>
      <c r="AA189" s="7">
        <v>0</v>
      </c>
    </row>
    <row r="190" spans="1:27" ht="16.5" customHeight="1">
      <c r="A190" s="6">
        <v>103018004</v>
      </c>
      <c r="B190" s="6" t="s">
        <v>289</v>
      </c>
      <c r="C190" s="7">
        <v>0</v>
      </c>
      <c r="D190" s="31">
        <v>0</v>
      </c>
      <c r="E190" s="31">
        <v>0</v>
      </c>
      <c r="F190" s="13">
        <v>0</v>
      </c>
      <c r="G190" s="13">
        <v>0</v>
      </c>
      <c r="H190" s="7">
        <v>0</v>
      </c>
      <c r="I190" s="7">
        <v>0</v>
      </c>
      <c r="J190" s="7">
        <v>0</v>
      </c>
      <c r="K190" s="31">
        <v>0</v>
      </c>
      <c r="L190" s="32">
        <v>0</v>
      </c>
      <c r="M190" s="32">
        <v>0</v>
      </c>
      <c r="N190" s="6">
        <v>2290805</v>
      </c>
      <c r="O190" s="6" t="s">
        <v>767</v>
      </c>
      <c r="P190" s="7">
        <v>0</v>
      </c>
      <c r="Q190" s="32">
        <v>0</v>
      </c>
      <c r="R190" s="32">
        <v>0</v>
      </c>
      <c r="S190" s="7">
        <v>0</v>
      </c>
      <c r="T190" s="7">
        <v>0</v>
      </c>
      <c r="U190" s="31">
        <v>0</v>
      </c>
      <c r="V190" s="32">
        <v>0</v>
      </c>
      <c r="W190" s="32">
        <v>0</v>
      </c>
      <c r="X190" s="6">
        <v>103018004</v>
      </c>
      <c r="Y190" s="6" t="s">
        <v>289</v>
      </c>
      <c r="Z190" s="7">
        <v>0</v>
      </c>
      <c r="AA190" s="7">
        <v>0</v>
      </c>
    </row>
    <row r="191" spans="1:27" ht="16.5" customHeight="1">
      <c r="A191" s="6">
        <v>103018005</v>
      </c>
      <c r="B191" s="6" t="s">
        <v>36</v>
      </c>
      <c r="C191" s="7">
        <v>0</v>
      </c>
      <c r="D191" s="31">
        <v>0</v>
      </c>
      <c r="E191" s="31">
        <v>0</v>
      </c>
      <c r="F191" s="13">
        <v>0</v>
      </c>
      <c r="G191" s="13">
        <v>0</v>
      </c>
      <c r="H191" s="7">
        <v>0</v>
      </c>
      <c r="I191" s="7">
        <v>0</v>
      </c>
      <c r="J191" s="7">
        <v>0</v>
      </c>
      <c r="K191" s="31">
        <v>0</v>
      </c>
      <c r="L191" s="32">
        <v>0</v>
      </c>
      <c r="M191" s="32">
        <v>0</v>
      </c>
      <c r="N191" s="6">
        <v>2290806</v>
      </c>
      <c r="O191" s="6" t="s">
        <v>868</v>
      </c>
      <c r="P191" s="7">
        <v>0</v>
      </c>
      <c r="Q191" s="32">
        <v>0</v>
      </c>
      <c r="R191" s="32">
        <v>0</v>
      </c>
      <c r="S191" s="7">
        <v>0</v>
      </c>
      <c r="T191" s="7">
        <v>0</v>
      </c>
      <c r="U191" s="31">
        <v>0</v>
      </c>
      <c r="V191" s="32">
        <v>0</v>
      </c>
      <c r="W191" s="32">
        <v>0</v>
      </c>
      <c r="X191" s="6">
        <v>103018005</v>
      </c>
      <c r="Y191" s="6" t="s">
        <v>36</v>
      </c>
      <c r="Z191" s="7">
        <v>0</v>
      </c>
      <c r="AA191" s="7">
        <v>0</v>
      </c>
    </row>
    <row r="192" spans="1:27" ht="16.5" customHeight="1">
      <c r="A192" s="6">
        <v>103018006</v>
      </c>
      <c r="B192" s="6" t="s">
        <v>1217</v>
      </c>
      <c r="C192" s="7">
        <v>0</v>
      </c>
      <c r="D192" s="31">
        <v>0</v>
      </c>
      <c r="E192" s="31">
        <v>0</v>
      </c>
      <c r="F192" s="13">
        <v>0</v>
      </c>
      <c r="G192" s="13">
        <v>0</v>
      </c>
      <c r="H192" s="7">
        <v>0</v>
      </c>
      <c r="I192" s="7">
        <v>0</v>
      </c>
      <c r="J192" s="7">
        <v>0</v>
      </c>
      <c r="K192" s="31">
        <v>0</v>
      </c>
      <c r="L192" s="32">
        <v>0</v>
      </c>
      <c r="M192" s="32">
        <v>0</v>
      </c>
      <c r="N192" s="6">
        <v>2290807</v>
      </c>
      <c r="O192" s="6" t="s">
        <v>250</v>
      </c>
      <c r="P192" s="7">
        <v>0</v>
      </c>
      <c r="Q192" s="32">
        <v>0</v>
      </c>
      <c r="R192" s="32">
        <v>0</v>
      </c>
      <c r="S192" s="7">
        <v>0</v>
      </c>
      <c r="T192" s="7">
        <v>0</v>
      </c>
      <c r="U192" s="31">
        <v>0</v>
      </c>
      <c r="V192" s="32">
        <v>0</v>
      </c>
      <c r="W192" s="32">
        <v>0</v>
      </c>
      <c r="X192" s="6">
        <v>103018006</v>
      </c>
      <c r="Y192" s="6" t="s">
        <v>1217</v>
      </c>
      <c r="Z192" s="7">
        <v>0</v>
      </c>
      <c r="AA192" s="7">
        <v>0</v>
      </c>
    </row>
    <row r="193" spans="1:27" ht="16.5" customHeight="1">
      <c r="A193" s="6">
        <v>103018007</v>
      </c>
      <c r="B193" s="6" t="s">
        <v>208</v>
      </c>
      <c r="C193" s="7">
        <v>0</v>
      </c>
      <c r="D193" s="31">
        <v>0</v>
      </c>
      <c r="E193" s="31">
        <v>0</v>
      </c>
      <c r="F193" s="13">
        <v>0</v>
      </c>
      <c r="G193" s="13">
        <v>0</v>
      </c>
      <c r="H193" s="7">
        <v>0</v>
      </c>
      <c r="I193" s="7">
        <v>0</v>
      </c>
      <c r="J193" s="7">
        <v>0</v>
      </c>
      <c r="K193" s="31">
        <v>0</v>
      </c>
      <c r="L193" s="32">
        <v>0</v>
      </c>
      <c r="M193" s="32">
        <v>0</v>
      </c>
      <c r="N193" s="6">
        <v>2290808</v>
      </c>
      <c r="O193" s="6" t="s">
        <v>896</v>
      </c>
      <c r="P193" s="7">
        <v>0</v>
      </c>
      <c r="Q193" s="32">
        <v>0</v>
      </c>
      <c r="R193" s="32">
        <v>0</v>
      </c>
      <c r="S193" s="7">
        <v>0</v>
      </c>
      <c r="T193" s="7">
        <v>0</v>
      </c>
      <c r="U193" s="31">
        <v>0</v>
      </c>
      <c r="V193" s="32">
        <v>0</v>
      </c>
      <c r="W193" s="32">
        <v>0</v>
      </c>
      <c r="X193" s="6">
        <v>103018007</v>
      </c>
      <c r="Y193" s="6" t="s">
        <v>1072</v>
      </c>
      <c r="Z193" s="7">
        <v>0</v>
      </c>
      <c r="AA193" s="7">
        <v>0</v>
      </c>
    </row>
    <row r="194" spans="1:27" ht="16.5" customHeight="1">
      <c r="A194" s="6"/>
      <c r="B194" s="6"/>
      <c r="C194" s="25"/>
      <c r="D194" s="25"/>
      <c r="E194" s="25"/>
      <c r="F194" s="25"/>
      <c r="G194" s="25"/>
      <c r="H194" s="25"/>
      <c r="I194" s="25"/>
      <c r="J194" s="25"/>
      <c r="K194" s="25"/>
      <c r="L194" s="25"/>
      <c r="M194" s="25"/>
      <c r="N194" s="6">
        <v>2290899</v>
      </c>
      <c r="O194" s="6" t="s">
        <v>1061</v>
      </c>
      <c r="P194" s="26">
        <v>0</v>
      </c>
      <c r="Q194" s="32">
        <v>0</v>
      </c>
      <c r="R194" s="32">
        <v>0</v>
      </c>
      <c r="S194" s="26">
        <v>0</v>
      </c>
      <c r="T194" s="26">
        <v>0</v>
      </c>
      <c r="U194" s="32">
        <v>0</v>
      </c>
      <c r="V194" s="32">
        <v>0</v>
      </c>
      <c r="W194" s="32">
        <v>0</v>
      </c>
      <c r="X194" s="6"/>
      <c r="Y194" s="6"/>
      <c r="Z194" s="25"/>
      <c r="AA194" s="25"/>
    </row>
    <row r="195" spans="1:27" ht="16.5" customHeight="1">
      <c r="A195" s="6">
        <v>1030155</v>
      </c>
      <c r="B195" s="24" t="s">
        <v>1122</v>
      </c>
      <c r="C195" s="9">
        <f aca="true" t="shared" si="46" ref="C195:M195">SUM(C196:C197)</f>
        <v>0</v>
      </c>
      <c r="D195" s="9">
        <f t="shared" si="46"/>
        <v>0</v>
      </c>
      <c r="E195" s="9">
        <f t="shared" si="46"/>
        <v>0</v>
      </c>
      <c r="F195" s="9">
        <f t="shared" si="46"/>
        <v>0</v>
      </c>
      <c r="G195" s="9">
        <f t="shared" si="46"/>
        <v>0</v>
      </c>
      <c r="H195" s="9">
        <f t="shared" si="46"/>
        <v>0</v>
      </c>
      <c r="I195" s="9">
        <f t="shared" si="46"/>
        <v>0</v>
      </c>
      <c r="J195" s="9">
        <f t="shared" si="46"/>
        <v>0</v>
      </c>
      <c r="K195" s="9">
        <f t="shared" si="46"/>
        <v>0</v>
      </c>
      <c r="L195" s="23">
        <f t="shared" si="46"/>
        <v>0</v>
      </c>
      <c r="M195" s="23">
        <f t="shared" si="46"/>
        <v>0</v>
      </c>
      <c r="N195" s="6"/>
      <c r="O195" s="24" t="s">
        <v>786</v>
      </c>
      <c r="P195" s="9">
        <f aca="true" t="shared" si="47" ref="P195:W195">SUM(P196,P208,P209)</f>
        <v>0</v>
      </c>
      <c r="Q195" s="23">
        <f t="shared" si="47"/>
        <v>0</v>
      </c>
      <c r="R195" s="23">
        <f t="shared" si="47"/>
        <v>0</v>
      </c>
      <c r="S195" s="9">
        <f t="shared" si="47"/>
        <v>0</v>
      </c>
      <c r="T195" s="9">
        <f t="shared" si="47"/>
        <v>0</v>
      </c>
      <c r="U195" s="9">
        <f t="shared" si="47"/>
        <v>0</v>
      </c>
      <c r="V195" s="23">
        <f t="shared" si="47"/>
        <v>0</v>
      </c>
      <c r="W195" s="23">
        <f t="shared" si="47"/>
        <v>0</v>
      </c>
      <c r="X195" s="6">
        <v>1030155</v>
      </c>
      <c r="Y195" s="24" t="s">
        <v>1027</v>
      </c>
      <c r="Z195" s="9">
        <f>SUM(Z196:Z197)</f>
        <v>0</v>
      </c>
      <c r="AA195" s="9">
        <f>SUM(C195:M195)-SUM(P195:W195)-Z195-I195</f>
        <v>0</v>
      </c>
    </row>
    <row r="196" spans="1:27" ht="16.5" customHeight="1">
      <c r="A196" s="6">
        <v>103015501</v>
      </c>
      <c r="B196" s="6" t="s">
        <v>697</v>
      </c>
      <c r="C196" s="7">
        <v>0</v>
      </c>
      <c r="D196" s="31">
        <v>0</v>
      </c>
      <c r="E196" s="31">
        <v>0</v>
      </c>
      <c r="F196" s="13">
        <v>0</v>
      </c>
      <c r="G196" s="13">
        <v>0</v>
      </c>
      <c r="H196" s="7">
        <v>0</v>
      </c>
      <c r="I196" s="7">
        <v>0</v>
      </c>
      <c r="J196" s="7">
        <v>0</v>
      </c>
      <c r="K196" s="31">
        <v>0</v>
      </c>
      <c r="L196" s="32">
        <v>0</v>
      </c>
      <c r="M196" s="32">
        <v>0</v>
      </c>
      <c r="N196" s="6">
        <v>22960</v>
      </c>
      <c r="O196" s="24" t="s">
        <v>606</v>
      </c>
      <c r="P196" s="9">
        <f aca="true" t="shared" si="48" ref="P196:W196">SUM(P197:P207)</f>
        <v>0</v>
      </c>
      <c r="Q196" s="23">
        <f t="shared" si="48"/>
        <v>0</v>
      </c>
      <c r="R196" s="23">
        <f t="shared" si="48"/>
        <v>0</v>
      </c>
      <c r="S196" s="9">
        <f t="shared" si="48"/>
        <v>0</v>
      </c>
      <c r="T196" s="9">
        <f t="shared" si="48"/>
        <v>0</v>
      </c>
      <c r="U196" s="9">
        <f t="shared" si="48"/>
        <v>0</v>
      </c>
      <c r="V196" s="23">
        <f t="shared" si="48"/>
        <v>0</v>
      </c>
      <c r="W196" s="23">
        <f t="shared" si="48"/>
        <v>0</v>
      </c>
      <c r="X196" s="6">
        <v>103015501</v>
      </c>
      <c r="Y196" s="6" t="s">
        <v>948</v>
      </c>
      <c r="Z196" s="7">
        <v>0</v>
      </c>
      <c r="AA196" s="7">
        <v>0</v>
      </c>
    </row>
    <row r="197" spans="1:27" ht="16.5" customHeight="1">
      <c r="A197" s="6">
        <v>103015502</v>
      </c>
      <c r="B197" s="6" t="s">
        <v>1240</v>
      </c>
      <c r="C197" s="7">
        <v>0</v>
      </c>
      <c r="D197" s="31">
        <v>0</v>
      </c>
      <c r="E197" s="31">
        <v>0</v>
      </c>
      <c r="F197" s="13">
        <v>0</v>
      </c>
      <c r="G197" s="13">
        <v>0</v>
      </c>
      <c r="H197" s="7">
        <v>0</v>
      </c>
      <c r="I197" s="7">
        <v>0</v>
      </c>
      <c r="J197" s="7">
        <v>0</v>
      </c>
      <c r="K197" s="31">
        <v>0</v>
      </c>
      <c r="L197" s="32">
        <v>0</v>
      </c>
      <c r="M197" s="32">
        <v>0</v>
      </c>
      <c r="N197" s="6">
        <v>2296001</v>
      </c>
      <c r="O197" s="6" t="s">
        <v>942</v>
      </c>
      <c r="P197" s="7">
        <v>0</v>
      </c>
      <c r="Q197" s="32">
        <v>0</v>
      </c>
      <c r="R197" s="32">
        <v>0</v>
      </c>
      <c r="S197" s="7">
        <v>0</v>
      </c>
      <c r="T197" s="7">
        <v>0</v>
      </c>
      <c r="U197" s="31">
        <v>0</v>
      </c>
      <c r="V197" s="32">
        <v>0</v>
      </c>
      <c r="W197" s="32">
        <v>0</v>
      </c>
      <c r="X197" s="6">
        <v>103015502</v>
      </c>
      <c r="Y197" s="6" t="s">
        <v>278</v>
      </c>
      <c r="Z197" s="7">
        <v>0</v>
      </c>
      <c r="AA197" s="7">
        <v>0</v>
      </c>
    </row>
    <row r="198" spans="1:27" ht="16.5" customHeight="1">
      <c r="A198" s="6"/>
      <c r="B198" s="6"/>
      <c r="C198" s="25"/>
      <c r="D198" s="25"/>
      <c r="E198" s="25"/>
      <c r="F198" s="25"/>
      <c r="G198" s="25"/>
      <c r="H198" s="25"/>
      <c r="I198" s="25"/>
      <c r="J198" s="25"/>
      <c r="K198" s="25"/>
      <c r="L198" s="25"/>
      <c r="M198" s="25"/>
      <c r="N198" s="6">
        <v>2296002</v>
      </c>
      <c r="O198" s="6" t="s">
        <v>475</v>
      </c>
      <c r="P198" s="7">
        <v>0</v>
      </c>
      <c r="Q198" s="32">
        <v>0</v>
      </c>
      <c r="R198" s="32">
        <v>0</v>
      </c>
      <c r="S198" s="7">
        <v>0</v>
      </c>
      <c r="T198" s="7">
        <v>0</v>
      </c>
      <c r="U198" s="31">
        <v>0</v>
      </c>
      <c r="V198" s="32">
        <v>0</v>
      </c>
      <c r="W198" s="32">
        <v>0</v>
      </c>
      <c r="X198" s="6"/>
      <c r="Y198" s="6"/>
      <c r="Z198" s="25"/>
      <c r="AA198" s="25"/>
    </row>
    <row r="199" spans="1:27" ht="16.5" customHeight="1">
      <c r="A199" s="6"/>
      <c r="B199" s="6"/>
      <c r="C199" s="25"/>
      <c r="D199" s="25"/>
      <c r="E199" s="25"/>
      <c r="F199" s="25"/>
      <c r="G199" s="25"/>
      <c r="H199" s="25"/>
      <c r="I199" s="25"/>
      <c r="J199" s="25"/>
      <c r="K199" s="25"/>
      <c r="L199" s="25"/>
      <c r="M199" s="25"/>
      <c r="N199" s="6">
        <v>2296003</v>
      </c>
      <c r="O199" s="6" t="s">
        <v>744</v>
      </c>
      <c r="P199" s="7">
        <v>0</v>
      </c>
      <c r="Q199" s="32">
        <v>0</v>
      </c>
      <c r="R199" s="32">
        <v>0</v>
      </c>
      <c r="S199" s="7">
        <v>0</v>
      </c>
      <c r="T199" s="7">
        <v>0</v>
      </c>
      <c r="U199" s="31">
        <v>0</v>
      </c>
      <c r="V199" s="32">
        <v>0</v>
      </c>
      <c r="W199" s="32">
        <v>0</v>
      </c>
      <c r="X199" s="6"/>
      <c r="Y199" s="6"/>
      <c r="Z199" s="25"/>
      <c r="AA199" s="25"/>
    </row>
    <row r="200" spans="1:27" ht="16.5" customHeight="1">
      <c r="A200" s="6"/>
      <c r="B200" s="6"/>
      <c r="C200" s="25"/>
      <c r="D200" s="25"/>
      <c r="E200" s="25"/>
      <c r="F200" s="25"/>
      <c r="G200" s="25"/>
      <c r="H200" s="25"/>
      <c r="I200" s="25"/>
      <c r="J200" s="25"/>
      <c r="K200" s="25"/>
      <c r="L200" s="25"/>
      <c r="M200" s="25"/>
      <c r="N200" s="6">
        <v>2296004</v>
      </c>
      <c r="O200" s="6" t="s">
        <v>857</v>
      </c>
      <c r="P200" s="7">
        <v>0</v>
      </c>
      <c r="Q200" s="32">
        <v>0</v>
      </c>
      <c r="R200" s="32">
        <v>0</v>
      </c>
      <c r="S200" s="7">
        <v>0</v>
      </c>
      <c r="T200" s="7">
        <v>0</v>
      </c>
      <c r="U200" s="31">
        <v>0</v>
      </c>
      <c r="V200" s="32">
        <v>0</v>
      </c>
      <c r="W200" s="32">
        <v>0</v>
      </c>
      <c r="X200" s="6"/>
      <c r="Y200" s="6"/>
      <c r="Z200" s="25"/>
      <c r="AA200" s="25"/>
    </row>
    <row r="201" spans="1:27" ht="16.5" customHeight="1">
      <c r="A201" s="6"/>
      <c r="B201" s="6"/>
      <c r="C201" s="25"/>
      <c r="D201" s="25"/>
      <c r="E201" s="25"/>
      <c r="F201" s="25"/>
      <c r="G201" s="25"/>
      <c r="H201" s="25"/>
      <c r="I201" s="25"/>
      <c r="J201" s="25"/>
      <c r="K201" s="25"/>
      <c r="L201" s="25"/>
      <c r="M201" s="25"/>
      <c r="N201" s="6">
        <v>2296005</v>
      </c>
      <c r="O201" s="6" t="s">
        <v>601</v>
      </c>
      <c r="P201" s="7">
        <v>0</v>
      </c>
      <c r="Q201" s="32">
        <v>0</v>
      </c>
      <c r="R201" s="32">
        <v>0</v>
      </c>
      <c r="S201" s="7">
        <v>0</v>
      </c>
      <c r="T201" s="7">
        <v>0</v>
      </c>
      <c r="U201" s="31">
        <v>0</v>
      </c>
      <c r="V201" s="32">
        <v>0</v>
      </c>
      <c r="W201" s="32">
        <v>0</v>
      </c>
      <c r="X201" s="6"/>
      <c r="Y201" s="6"/>
      <c r="Z201" s="25"/>
      <c r="AA201" s="25"/>
    </row>
    <row r="202" spans="1:27" ht="16.5" customHeight="1">
      <c r="A202" s="6"/>
      <c r="B202" s="6"/>
      <c r="C202" s="25"/>
      <c r="D202" s="25"/>
      <c r="E202" s="25"/>
      <c r="F202" s="25"/>
      <c r="G202" s="25"/>
      <c r="H202" s="25"/>
      <c r="I202" s="25"/>
      <c r="J202" s="25"/>
      <c r="K202" s="25"/>
      <c r="L202" s="25"/>
      <c r="M202" s="25"/>
      <c r="N202" s="6">
        <v>2296006</v>
      </c>
      <c r="O202" s="6" t="s">
        <v>436</v>
      </c>
      <c r="P202" s="7">
        <v>0</v>
      </c>
      <c r="Q202" s="32">
        <v>0</v>
      </c>
      <c r="R202" s="32">
        <v>0</v>
      </c>
      <c r="S202" s="7">
        <v>0</v>
      </c>
      <c r="T202" s="7">
        <v>0</v>
      </c>
      <c r="U202" s="31">
        <v>0</v>
      </c>
      <c r="V202" s="32">
        <v>0</v>
      </c>
      <c r="W202" s="32">
        <v>0</v>
      </c>
      <c r="X202" s="6"/>
      <c r="Y202" s="6"/>
      <c r="Z202" s="25"/>
      <c r="AA202" s="25"/>
    </row>
    <row r="203" spans="1:27" ht="16.5" customHeight="1">
      <c r="A203" s="6"/>
      <c r="B203" s="6"/>
      <c r="C203" s="25"/>
      <c r="D203" s="25"/>
      <c r="E203" s="25"/>
      <c r="F203" s="25"/>
      <c r="G203" s="25"/>
      <c r="H203" s="25"/>
      <c r="I203" s="25"/>
      <c r="J203" s="25"/>
      <c r="K203" s="25"/>
      <c r="L203" s="25"/>
      <c r="M203" s="25"/>
      <c r="N203" s="6">
        <v>2296010</v>
      </c>
      <c r="O203" s="6" t="s">
        <v>791</v>
      </c>
      <c r="P203" s="7">
        <v>0</v>
      </c>
      <c r="Q203" s="32">
        <v>0</v>
      </c>
      <c r="R203" s="32">
        <v>0</v>
      </c>
      <c r="S203" s="7">
        <v>0</v>
      </c>
      <c r="T203" s="7">
        <v>0</v>
      </c>
      <c r="U203" s="31">
        <v>0</v>
      </c>
      <c r="V203" s="32">
        <v>0</v>
      </c>
      <c r="W203" s="32">
        <v>0</v>
      </c>
      <c r="X203" s="6"/>
      <c r="Y203" s="6"/>
      <c r="Z203" s="25"/>
      <c r="AA203" s="25"/>
    </row>
    <row r="204" spans="1:27" ht="16.5" customHeight="1">
      <c r="A204" s="6"/>
      <c r="B204" s="6"/>
      <c r="C204" s="25"/>
      <c r="D204" s="25"/>
      <c r="E204" s="25"/>
      <c r="F204" s="25"/>
      <c r="G204" s="25"/>
      <c r="H204" s="25"/>
      <c r="I204" s="25"/>
      <c r="J204" s="25"/>
      <c r="K204" s="25"/>
      <c r="L204" s="25"/>
      <c r="M204" s="25"/>
      <c r="N204" s="6">
        <v>2296011</v>
      </c>
      <c r="O204" s="6" t="s">
        <v>112</v>
      </c>
      <c r="P204" s="7">
        <v>0</v>
      </c>
      <c r="Q204" s="32">
        <v>0</v>
      </c>
      <c r="R204" s="32">
        <v>0</v>
      </c>
      <c r="S204" s="7">
        <v>0</v>
      </c>
      <c r="T204" s="7">
        <v>0</v>
      </c>
      <c r="U204" s="31">
        <v>0</v>
      </c>
      <c r="V204" s="32">
        <v>0</v>
      </c>
      <c r="W204" s="32">
        <v>0</v>
      </c>
      <c r="X204" s="6"/>
      <c r="Y204" s="6"/>
      <c r="Z204" s="25"/>
      <c r="AA204" s="25"/>
    </row>
    <row r="205" spans="1:27" ht="16.5" customHeight="1">
      <c r="A205" s="6"/>
      <c r="B205" s="6"/>
      <c r="C205" s="25"/>
      <c r="D205" s="25"/>
      <c r="E205" s="25"/>
      <c r="F205" s="25"/>
      <c r="G205" s="25"/>
      <c r="H205" s="25"/>
      <c r="I205" s="25"/>
      <c r="J205" s="25"/>
      <c r="K205" s="25"/>
      <c r="L205" s="25"/>
      <c r="M205" s="25"/>
      <c r="N205" s="6">
        <v>2296012</v>
      </c>
      <c r="O205" s="6" t="s">
        <v>12</v>
      </c>
      <c r="P205" s="7">
        <v>0</v>
      </c>
      <c r="Q205" s="32">
        <v>0</v>
      </c>
      <c r="R205" s="32">
        <v>0</v>
      </c>
      <c r="S205" s="7">
        <v>0</v>
      </c>
      <c r="T205" s="7">
        <v>0</v>
      </c>
      <c r="U205" s="31">
        <v>0</v>
      </c>
      <c r="V205" s="32">
        <v>0</v>
      </c>
      <c r="W205" s="32">
        <v>0</v>
      </c>
      <c r="X205" s="6"/>
      <c r="Y205" s="6"/>
      <c r="Z205" s="25"/>
      <c r="AA205" s="25"/>
    </row>
    <row r="206" spans="1:27" ht="16.5" customHeight="1">
      <c r="A206" s="6"/>
      <c r="B206" s="6"/>
      <c r="C206" s="25"/>
      <c r="D206" s="25"/>
      <c r="E206" s="25"/>
      <c r="F206" s="25"/>
      <c r="G206" s="25"/>
      <c r="H206" s="25"/>
      <c r="I206" s="25"/>
      <c r="J206" s="25"/>
      <c r="K206" s="25"/>
      <c r="L206" s="25"/>
      <c r="M206" s="25"/>
      <c r="N206" s="6">
        <v>2296013</v>
      </c>
      <c r="O206" s="6" t="s">
        <v>191</v>
      </c>
      <c r="P206" s="7">
        <v>0</v>
      </c>
      <c r="Q206" s="32">
        <v>0</v>
      </c>
      <c r="R206" s="32">
        <v>0</v>
      </c>
      <c r="S206" s="7">
        <v>0</v>
      </c>
      <c r="T206" s="7">
        <v>0</v>
      </c>
      <c r="U206" s="31">
        <v>0</v>
      </c>
      <c r="V206" s="32">
        <v>0</v>
      </c>
      <c r="W206" s="32">
        <v>0</v>
      </c>
      <c r="X206" s="6"/>
      <c r="Y206" s="6"/>
      <c r="Z206" s="25"/>
      <c r="AA206" s="25"/>
    </row>
    <row r="207" spans="1:27" ht="16.5" customHeight="1">
      <c r="A207" s="6"/>
      <c r="B207" s="6"/>
      <c r="C207" s="25"/>
      <c r="D207" s="25"/>
      <c r="E207" s="25"/>
      <c r="F207" s="25"/>
      <c r="G207" s="25"/>
      <c r="H207" s="25"/>
      <c r="I207" s="25"/>
      <c r="J207" s="25"/>
      <c r="K207" s="25"/>
      <c r="L207" s="25"/>
      <c r="M207" s="25"/>
      <c r="N207" s="6">
        <v>2296099</v>
      </c>
      <c r="O207" s="6" t="s">
        <v>1237</v>
      </c>
      <c r="P207" s="7">
        <v>0</v>
      </c>
      <c r="Q207" s="32">
        <v>0</v>
      </c>
      <c r="R207" s="32">
        <v>0</v>
      </c>
      <c r="S207" s="7">
        <v>0</v>
      </c>
      <c r="T207" s="7">
        <v>0</v>
      </c>
      <c r="U207" s="31">
        <v>0</v>
      </c>
      <c r="V207" s="32">
        <v>0</v>
      </c>
      <c r="W207" s="32">
        <v>0</v>
      </c>
      <c r="X207" s="6"/>
      <c r="Y207" s="6"/>
      <c r="Z207" s="25"/>
      <c r="AA207" s="25"/>
    </row>
    <row r="208" spans="1:27" ht="16.5" customHeight="1">
      <c r="A208" s="6"/>
      <c r="B208" s="6"/>
      <c r="C208" s="25"/>
      <c r="D208" s="25"/>
      <c r="E208" s="25"/>
      <c r="F208" s="25"/>
      <c r="G208" s="25"/>
      <c r="H208" s="25"/>
      <c r="I208" s="25"/>
      <c r="J208" s="25"/>
      <c r="K208" s="25"/>
      <c r="L208" s="25"/>
      <c r="M208" s="25"/>
      <c r="N208" s="6">
        <v>2320415</v>
      </c>
      <c r="O208" s="24" t="s">
        <v>1198</v>
      </c>
      <c r="P208" s="7">
        <v>0</v>
      </c>
      <c r="Q208" s="32">
        <v>0</v>
      </c>
      <c r="R208" s="32">
        <v>0</v>
      </c>
      <c r="S208" s="7">
        <v>0</v>
      </c>
      <c r="T208" s="7">
        <v>0</v>
      </c>
      <c r="U208" s="31">
        <v>0</v>
      </c>
      <c r="V208" s="32">
        <v>0</v>
      </c>
      <c r="W208" s="32">
        <v>0</v>
      </c>
      <c r="X208" s="6"/>
      <c r="Y208" s="6"/>
      <c r="Z208" s="25"/>
      <c r="AA208" s="25"/>
    </row>
    <row r="209" spans="1:27" ht="16.5" customHeight="1">
      <c r="A209" s="6"/>
      <c r="B209" s="6"/>
      <c r="C209" s="25"/>
      <c r="D209" s="25"/>
      <c r="E209" s="25"/>
      <c r="F209" s="25"/>
      <c r="G209" s="25"/>
      <c r="H209" s="25"/>
      <c r="I209" s="25"/>
      <c r="J209" s="25"/>
      <c r="K209" s="25"/>
      <c r="L209" s="25"/>
      <c r="M209" s="25"/>
      <c r="N209" s="6">
        <v>2330415</v>
      </c>
      <c r="O209" s="24" t="s">
        <v>600</v>
      </c>
      <c r="P209" s="26">
        <v>0</v>
      </c>
      <c r="Q209" s="32">
        <v>0</v>
      </c>
      <c r="R209" s="32">
        <v>0</v>
      </c>
      <c r="S209" s="26">
        <v>0</v>
      </c>
      <c r="T209" s="26">
        <v>0</v>
      </c>
      <c r="U209" s="32">
        <v>0</v>
      </c>
      <c r="V209" s="32">
        <v>0</v>
      </c>
      <c r="W209" s="32">
        <v>0</v>
      </c>
      <c r="X209" s="6"/>
      <c r="Y209" s="6"/>
      <c r="Z209" s="25"/>
      <c r="AA209" s="25"/>
    </row>
    <row r="210" spans="1:27" ht="16.5" customHeight="1">
      <c r="A210" s="6">
        <v>1030199</v>
      </c>
      <c r="B210" s="24" t="s">
        <v>1244</v>
      </c>
      <c r="C210" s="7">
        <v>0</v>
      </c>
      <c r="D210" s="31">
        <v>0</v>
      </c>
      <c r="E210" s="31">
        <v>0</v>
      </c>
      <c r="F210" s="7">
        <v>0</v>
      </c>
      <c r="G210" s="7">
        <v>0</v>
      </c>
      <c r="H210" s="7">
        <v>0</v>
      </c>
      <c r="I210" s="7">
        <v>0</v>
      </c>
      <c r="J210" s="7">
        <v>0</v>
      </c>
      <c r="K210" s="31">
        <v>0</v>
      </c>
      <c r="L210" s="32">
        <v>0</v>
      </c>
      <c r="M210" s="32">
        <v>0</v>
      </c>
      <c r="N210" s="6"/>
      <c r="O210" s="24" t="s">
        <v>186</v>
      </c>
      <c r="P210" s="9">
        <f aca="true" t="shared" si="49" ref="P210:W210">SUM(P211:P213)</f>
        <v>0</v>
      </c>
      <c r="Q210" s="23">
        <f t="shared" si="49"/>
        <v>0</v>
      </c>
      <c r="R210" s="23">
        <f t="shared" si="49"/>
        <v>0</v>
      </c>
      <c r="S210" s="9">
        <f t="shared" si="49"/>
        <v>0</v>
      </c>
      <c r="T210" s="9">
        <f t="shared" si="49"/>
        <v>0</v>
      </c>
      <c r="U210" s="9">
        <f t="shared" si="49"/>
        <v>0</v>
      </c>
      <c r="V210" s="23">
        <f t="shared" si="49"/>
        <v>0</v>
      </c>
      <c r="W210" s="23">
        <f t="shared" si="49"/>
        <v>0</v>
      </c>
      <c r="X210" s="6">
        <v>1030199</v>
      </c>
      <c r="Y210" s="24" t="s">
        <v>964</v>
      </c>
      <c r="Z210" s="7">
        <v>0</v>
      </c>
      <c r="AA210" s="9">
        <f>SUM(C210:M210)-SUM(P210:W210)-Z210-I210</f>
        <v>0</v>
      </c>
    </row>
    <row r="211" spans="1:27" ht="16.5" customHeight="1">
      <c r="A211" s="6"/>
      <c r="B211" s="6"/>
      <c r="C211" s="27"/>
      <c r="D211" s="27"/>
      <c r="E211" s="27"/>
      <c r="F211" s="27"/>
      <c r="G211" s="27"/>
      <c r="H211" s="27"/>
      <c r="I211" s="27"/>
      <c r="J211" s="27"/>
      <c r="K211" s="27"/>
      <c r="L211" s="27"/>
      <c r="M211" s="27"/>
      <c r="N211" s="6">
        <v>22904</v>
      </c>
      <c r="O211" s="24" t="s">
        <v>1034</v>
      </c>
      <c r="P211" s="7">
        <v>0</v>
      </c>
      <c r="Q211" s="32">
        <v>0</v>
      </c>
      <c r="R211" s="32">
        <v>0</v>
      </c>
      <c r="S211" s="7">
        <v>0</v>
      </c>
      <c r="T211" s="7">
        <v>0</v>
      </c>
      <c r="U211" s="31">
        <v>0</v>
      </c>
      <c r="V211" s="32">
        <v>0</v>
      </c>
      <c r="W211" s="32">
        <v>0</v>
      </c>
      <c r="X211" s="6"/>
      <c r="Y211" s="6"/>
      <c r="Z211" s="27"/>
      <c r="AA211" s="27"/>
    </row>
    <row r="212" spans="1:27" ht="16.5" customHeight="1">
      <c r="A212" s="6"/>
      <c r="B212" s="6"/>
      <c r="C212" s="25"/>
      <c r="D212" s="25"/>
      <c r="E212" s="25"/>
      <c r="F212" s="25"/>
      <c r="G212" s="25"/>
      <c r="H212" s="25"/>
      <c r="I212" s="25"/>
      <c r="J212" s="25"/>
      <c r="K212" s="25"/>
      <c r="L212" s="25"/>
      <c r="M212" s="25"/>
      <c r="N212" s="6">
        <v>2320499</v>
      </c>
      <c r="O212" s="24" t="s">
        <v>90</v>
      </c>
      <c r="P212" s="7">
        <v>0</v>
      </c>
      <c r="Q212" s="32">
        <v>0</v>
      </c>
      <c r="R212" s="32">
        <v>0</v>
      </c>
      <c r="S212" s="7">
        <v>0</v>
      </c>
      <c r="T212" s="7">
        <v>0</v>
      </c>
      <c r="U212" s="31">
        <v>0</v>
      </c>
      <c r="V212" s="32">
        <v>0</v>
      </c>
      <c r="W212" s="32">
        <v>0</v>
      </c>
      <c r="X212" s="6"/>
      <c r="Y212" s="6"/>
      <c r="Z212" s="25"/>
      <c r="AA212" s="25"/>
    </row>
    <row r="213" spans="1:27" ht="16.5" customHeight="1">
      <c r="A213" s="6"/>
      <c r="B213" s="6"/>
      <c r="C213" s="25"/>
      <c r="D213" s="25"/>
      <c r="E213" s="25"/>
      <c r="F213" s="25"/>
      <c r="G213" s="25"/>
      <c r="H213" s="25"/>
      <c r="I213" s="25"/>
      <c r="J213" s="25"/>
      <c r="K213" s="25"/>
      <c r="L213" s="25"/>
      <c r="M213" s="25"/>
      <c r="N213" s="6">
        <v>2330499</v>
      </c>
      <c r="O213" s="24" t="s">
        <v>147</v>
      </c>
      <c r="P213" s="7">
        <v>0</v>
      </c>
      <c r="Q213" s="32">
        <v>0</v>
      </c>
      <c r="R213" s="32">
        <v>0</v>
      </c>
      <c r="S213" s="7">
        <v>0</v>
      </c>
      <c r="T213" s="7">
        <v>0</v>
      </c>
      <c r="U213" s="31">
        <v>0</v>
      </c>
      <c r="V213" s="32">
        <v>0</v>
      </c>
      <c r="W213" s="32">
        <v>0</v>
      </c>
      <c r="X213" s="6"/>
      <c r="Y213" s="6"/>
      <c r="Z213" s="25"/>
      <c r="AA213" s="25"/>
    </row>
  </sheetData>
  <mergeCells count="30">
    <mergeCell ref="Y4:Y5"/>
    <mergeCell ref="Z4:Z5"/>
    <mergeCell ref="AA4:AA5"/>
    <mergeCell ref="U4:U5"/>
    <mergeCell ref="V4:V5"/>
    <mergeCell ref="W4:W5"/>
    <mergeCell ref="X4:X5"/>
    <mergeCell ref="Q4:Q5"/>
    <mergeCell ref="R4:R5"/>
    <mergeCell ref="S4:S5"/>
    <mergeCell ref="T4:T5"/>
    <mergeCell ref="L4:L5"/>
    <mergeCell ref="M4:M5"/>
    <mergeCell ref="P4:P5"/>
    <mergeCell ref="N4:N5"/>
    <mergeCell ref="O4:O5"/>
    <mergeCell ref="H4:H5"/>
    <mergeCell ref="I4:I5"/>
    <mergeCell ref="J4:J5"/>
    <mergeCell ref="K4:K5"/>
    <mergeCell ref="A1:AA1"/>
    <mergeCell ref="A2:AA2"/>
    <mergeCell ref="A3:AA3"/>
    <mergeCell ref="A4:A5"/>
    <mergeCell ref="B4:B5"/>
    <mergeCell ref="C4:C5"/>
    <mergeCell ref="D4:D5"/>
    <mergeCell ref="E4:E5"/>
    <mergeCell ref="F4:F5"/>
    <mergeCell ref="G4:G5"/>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null,null,总收发</cp:lastModifiedBy>
  <dcterms:modified xsi:type="dcterms:W3CDTF">2018-01-22T05:25:02Z</dcterms:modified>
  <cp:category/>
  <cp:version/>
  <cp:contentType/>
  <cp:contentStatus/>
</cp:coreProperties>
</file>