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5" windowHeight="8520" tabRatio="814" firstSheet="3" activeTab="5"/>
  </bookViews>
  <sheets>
    <sheet name="FOXQRS" sheetId="1" state="hidden" r:id="rId1"/>
    <sheet name="附表1 部门收支总表" sheetId="2" r:id="rId2"/>
    <sheet name="财政拨款收支总表1 (2)" sheetId="3" r:id="rId3"/>
    <sheet name="附表3 财政拨款支出表（按功能科目分）" sheetId="4" r:id="rId4"/>
    <sheet name="附表4 一般公共预算基本支出表（按经济科目分类）" sheetId="5" r:id="rId5"/>
    <sheet name="附表5 一般公共预算三公经费支出表" sheetId="6" r:id="rId6"/>
  </sheets>
  <definedNames>
    <definedName name="_xlnm.Print_Titles" localSheetId="3">'附表3 财政拨款支出表（按功能科目分）'!$1:$6</definedName>
  </definedNames>
  <calcPr fullCalcOnLoad="1"/>
</workbook>
</file>

<file path=xl/sharedStrings.xml><?xml version="1.0" encoding="utf-8"?>
<sst xmlns="http://schemas.openxmlformats.org/spreadsheetml/2006/main" count="369" uniqueCount="267">
  <si>
    <t>单位：万元</t>
  </si>
  <si>
    <t>预算数</t>
  </si>
  <si>
    <t>功能分类</t>
  </si>
  <si>
    <t>经济分类</t>
  </si>
  <si>
    <t>一、财政拨款</t>
  </si>
  <si>
    <t>一、一般公共服务支出</t>
  </si>
  <si>
    <t>二、外交支出</t>
  </si>
  <si>
    <t>三、国防支出</t>
  </si>
  <si>
    <t>二、上级补助收入</t>
  </si>
  <si>
    <t>四、公共安全支出</t>
  </si>
  <si>
    <t>三、事业收入</t>
  </si>
  <si>
    <t>五、教育支出</t>
  </si>
  <si>
    <t>二、项目支出</t>
  </si>
  <si>
    <t>六、科学技术支出</t>
  </si>
  <si>
    <t>四、事业单位经营收入</t>
  </si>
  <si>
    <t>七、文化体育与传媒支出</t>
  </si>
  <si>
    <t>五、下级单位上缴收入</t>
  </si>
  <si>
    <t>八、社会保障和就业支出</t>
  </si>
  <si>
    <t>六、其他收入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</si>
  <si>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</si>
  <si>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</si>
  <si>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</si>
  <si>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</si>
  <si>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</si>
  <si>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</si>
  <si>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</si>
  <si>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</si>
  <si>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</si>
  <si>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</si>
  <si>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</si>
  <si>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</si>
  <si>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</si>
  <si>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二十二、国债还本付息支出</t>
  </si>
  <si>
    <t>二十三、其他支出</t>
  </si>
  <si>
    <t>二十四、转移性支出</t>
  </si>
  <si>
    <t>本年收入合计</t>
  </si>
  <si>
    <t>本年支出合计</t>
  </si>
  <si>
    <t>合计</t>
  </si>
  <si>
    <t>备注</t>
  </si>
  <si>
    <t>一般预算财政拨款</t>
  </si>
  <si>
    <t>政府性基金安排数</t>
  </si>
  <si>
    <t>国有资本经营收入安排数</t>
  </si>
  <si>
    <t>事业单位经营收入安排数</t>
  </si>
  <si>
    <t>其他收入安排数</t>
  </si>
  <si>
    <t>一、基本支出</t>
  </si>
  <si>
    <t>基本支出合计</t>
  </si>
  <si>
    <t>一</t>
  </si>
  <si>
    <t>人员经费</t>
  </si>
  <si>
    <t>伙食补助费</t>
  </si>
  <si>
    <t>社会保障缴费</t>
  </si>
  <si>
    <t>二</t>
  </si>
  <si>
    <t>日常经费</t>
  </si>
  <si>
    <t>会议费</t>
  </si>
  <si>
    <t>培训费</t>
  </si>
  <si>
    <t>差旅费</t>
  </si>
  <si>
    <t>办公费</t>
  </si>
  <si>
    <t>印刷费</t>
  </si>
  <si>
    <t>手续费</t>
  </si>
  <si>
    <t>办公用水电费</t>
  </si>
  <si>
    <t>邮电费</t>
  </si>
  <si>
    <t>物业管理费</t>
  </si>
  <si>
    <t>办公用房租赁费</t>
  </si>
  <si>
    <t>专网租赁费</t>
  </si>
  <si>
    <t>劳务费</t>
  </si>
  <si>
    <t>委托业务费</t>
  </si>
  <si>
    <t>日常维修费用</t>
  </si>
  <si>
    <t>其他商品和服务支出</t>
  </si>
  <si>
    <t>因公出国（境）费用</t>
  </si>
  <si>
    <t>公务接待费</t>
  </si>
  <si>
    <t>车辆运行维护费</t>
  </si>
  <si>
    <t>对个人和家庭的补助</t>
  </si>
  <si>
    <t>独生子女奖励金</t>
  </si>
  <si>
    <t xml:space="preserve">住房公积金 </t>
  </si>
  <si>
    <t>其他对个人和家庭的补助支出</t>
  </si>
  <si>
    <t>财政拨款“三公”经费支出预算表</t>
  </si>
  <si>
    <t>单位编码</t>
  </si>
  <si>
    <t>单位名称</t>
  </si>
  <si>
    <t>财政拨款安排的“三公”经费预算</t>
  </si>
  <si>
    <t>因公出国（境）费</t>
  </si>
  <si>
    <t>公务用车购置及运行维护费</t>
  </si>
  <si>
    <t>小计</t>
  </si>
  <si>
    <t>公务用车运行维护费</t>
  </si>
  <si>
    <t>单位：万元</t>
  </si>
  <si>
    <t>201</t>
  </si>
  <si>
    <t>一般公共服务支出</t>
  </si>
  <si>
    <t>20103</t>
  </si>
  <si>
    <t>政府办公厅（室）及相关机构事务</t>
  </si>
  <si>
    <t>2010350</t>
  </si>
  <si>
    <t>212</t>
  </si>
  <si>
    <t>城乡社区支出</t>
  </si>
  <si>
    <t>21202</t>
  </si>
  <si>
    <t>城乡社区规划与管理</t>
  </si>
  <si>
    <t>2120201</t>
  </si>
  <si>
    <t>20104</t>
  </si>
  <si>
    <t>发展与改革事务</t>
  </si>
  <si>
    <t>2010450</t>
  </si>
  <si>
    <t>20106</t>
  </si>
  <si>
    <t>财政事务</t>
  </si>
  <si>
    <t>2010650</t>
  </si>
  <si>
    <t>20108</t>
  </si>
  <si>
    <t>审计事务</t>
  </si>
  <si>
    <t>2010850</t>
  </si>
  <si>
    <t>20113</t>
  </si>
  <si>
    <t>商贸事务</t>
  </si>
  <si>
    <t>2011350</t>
  </si>
  <si>
    <t>20133</t>
  </si>
  <si>
    <t>宣传事务</t>
  </si>
  <si>
    <t>2013350</t>
  </si>
  <si>
    <t>205</t>
  </si>
  <si>
    <t>教育支出</t>
  </si>
  <si>
    <t>20501</t>
  </si>
  <si>
    <t>教育管理事务</t>
  </si>
  <si>
    <t>2050199</t>
  </si>
  <si>
    <t>211</t>
  </si>
  <si>
    <t>节能环保支出</t>
  </si>
  <si>
    <t>21104</t>
  </si>
  <si>
    <t>自然生态保护</t>
  </si>
  <si>
    <t>2110401</t>
  </si>
  <si>
    <t>220</t>
  </si>
  <si>
    <t>国土海洋气象等支出</t>
  </si>
  <si>
    <t>22001</t>
  </si>
  <si>
    <t>国土资源事务</t>
  </si>
  <si>
    <t>2200150</t>
  </si>
  <si>
    <t>2010305</t>
  </si>
  <si>
    <t>2010308</t>
  </si>
  <si>
    <t>2010399</t>
  </si>
  <si>
    <t>2010499</t>
  </si>
  <si>
    <t>2010699</t>
  </si>
  <si>
    <t>20107</t>
  </si>
  <si>
    <t>税收事务</t>
  </si>
  <si>
    <t>2010707</t>
  </si>
  <si>
    <t>2010899</t>
  </si>
  <si>
    <t>20110</t>
  </si>
  <si>
    <t>人力资源事务</t>
  </si>
  <si>
    <t>2011007</t>
  </si>
  <si>
    <t>20111</t>
  </si>
  <si>
    <t>纪检监察事务</t>
  </si>
  <si>
    <t>2011199</t>
  </si>
  <si>
    <t>2011308</t>
  </si>
  <si>
    <t>20115</t>
  </si>
  <si>
    <t>工商行政管理事务</t>
  </si>
  <si>
    <t>2011504</t>
  </si>
  <si>
    <t>2013399</t>
  </si>
  <si>
    <t>20199</t>
  </si>
  <si>
    <t>其他一般公共服务支出</t>
  </si>
  <si>
    <t>2019999</t>
  </si>
  <si>
    <t>21103</t>
  </si>
  <si>
    <t>污染防治</t>
  </si>
  <si>
    <t>2110301</t>
  </si>
  <si>
    <t>21203</t>
  </si>
  <si>
    <t>城乡社区公共设施</t>
  </si>
  <si>
    <t>2120399</t>
  </si>
  <si>
    <t>21213</t>
  </si>
  <si>
    <t>2121301</t>
  </si>
  <si>
    <t>2121302</t>
  </si>
  <si>
    <t>2121304</t>
  </si>
  <si>
    <t>215</t>
  </si>
  <si>
    <t>资源勘探信息等支出</t>
  </si>
  <si>
    <t>21506</t>
  </si>
  <si>
    <t>安全生产监管</t>
  </si>
  <si>
    <t>2150605</t>
  </si>
  <si>
    <t>216</t>
  </si>
  <si>
    <t>商业服务业等支出</t>
  </si>
  <si>
    <t>21602</t>
  </si>
  <si>
    <t>商业流通事务</t>
  </si>
  <si>
    <t>2160299</t>
  </si>
  <si>
    <t>2200104</t>
  </si>
  <si>
    <t>2200105</t>
  </si>
  <si>
    <t>2200111</t>
  </si>
  <si>
    <r>
      <t>部门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科目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代码</t>
    </r>
  </si>
  <si>
    <t>支出内容</t>
  </si>
  <si>
    <t>其中</t>
  </si>
  <si>
    <t>附表1</t>
  </si>
  <si>
    <t>附表3</t>
  </si>
  <si>
    <t>西安浐灞生态区管理委员会部门预算财政拨款支出预算表（按功能科目分）</t>
  </si>
  <si>
    <t>西安浐灞生态区管理委员会</t>
  </si>
  <si>
    <t>预算金额</t>
  </si>
  <si>
    <t>序号</t>
  </si>
  <si>
    <t>支出科目</t>
  </si>
  <si>
    <t>三</t>
  </si>
  <si>
    <r>
      <t>收</t>
    </r>
    <r>
      <rPr>
        <sz val="10"/>
        <rFont val="Times New Roman"/>
        <family val="1"/>
      </rPr>
      <t xml:space="preserve">                </t>
    </r>
    <r>
      <rPr>
        <sz val="10"/>
        <rFont val="宋体"/>
        <family val="0"/>
      </rPr>
      <t>入</t>
    </r>
  </si>
  <si>
    <r>
      <t>支</t>
    </r>
    <r>
      <rPr>
        <sz val="10"/>
        <rFont val="Times New Roman"/>
        <family val="1"/>
      </rPr>
      <t xml:space="preserve">                         </t>
    </r>
    <r>
      <rPr>
        <sz val="10"/>
        <rFont val="宋体"/>
        <family val="0"/>
      </rPr>
      <t>出</t>
    </r>
  </si>
  <si>
    <r>
      <t>项</t>
    </r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>目</t>
    </r>
  </si>
  <si>
    <r>
      <t>一、基本支出</t>
    </r>
    <r>
      <rPr>
        <sz val="10"/>
        <rFont val="Times New Roman"/>
        <family val="1"/>
      </rPr>
      <t xml:space="preserve"> </t>
    </r>
  </si>
  <si>
    <r>
      <t xml:space="preserve">    (</t>
    </r>
    <r>
      <rPr>
        <sz val="10"/>
        <rFont val="宋体"/>
        <family val="0"/>
      </rPr>
      <t>一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一般公共预算拨款</t>
    </r>
  </si>
  <si>
    <r>
      <t xml:space="preserve">    </t>
    </r>
    <r>
      <rPr>
        <sz val="10"/>
        <rFont val="宋体"/>
        <family val="0"/>
      </rPr>
      <t>工资福利支出</t>
    </r>
  </si>
  <si>
    <r>
      <t xml:space="preserve">    (</t>
    </r>
    <r>
      <rPr>
        <sz val="10"/>
        <rFont val="宋体"/>
        <family val="0"/>
      </rPr>
      <t>二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政府性基金收入</t>
    </r>
  </si>
  <si>
    <r>
      <t xml:space="preserve">    </t>
    </r>
    <r>
      <rPr>
        <sz val="10"/>
        <rFont val="宋体"/>
        <family val="0"/>
      </rPr>
      <t>商品和服务支出</t>
    </r>
  </si>
  <si>
    <r>
      <t xml:space="preserve">    </t>
    </r>
    <r>
      <rPr>
        <sz val="10"/>
        <rFont val="宋体"/>
        <family val="0"/>
      </rPr>
      <t>对个人和家庭的补助</t>
    </r>
  </si>
  <si>
    <r>
      <t xml:space="preserve">    </t>
    </r>
    <r>
      <rPr>
        <sz val="10"/>
        <rFont val="宋体"/>
        <family val="0"/>
      </rPr>
      <t>其中：纳入财政专户管理的收费</t>
    </r>
  </si>
  <si>
    <r>
      <t xml:space="preserve">    </t>
    </r>
    <r>
      <rPr>
        <sz val="10"/>
        <rFont val="宋体"/>
        <family val="0"/>
      </rPr>
      <t>商品和服务支出</t>
    </r>
    <r>
      <rPr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</si>
  <si>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宋体"/>
        <family val="0"/>
      </rPr>
      <t>对企事业单位的补助</t>
    </r>
  </si>
  <si>
    <r>
      <t xml:space="preserve">    </t>
    </r>
    <r>
      <rPr>
        <sz val="10"/>
        <rFont val="宋体"/>
        <family val="0"/>
      </rPr>
      <t>转移性支出</t>
    </r>
  </si>
  <si>
    <r>
      <t xml:space="preserve">    </t>
    </r>
    <r>
      <rPr>
        <sz val="10"/>
        <rFont val="宋体"/>
        <family val="0"/>
      </rPr>
      <t>债务利息支出</t>
    </r>
  </si>
  <si>
    <r>
      <t xml:space="preserve">    </t>
    </r>
    <r>
      <rPr>
        <sz val="10"/>
        <rFont val="宋体"/>
        <family val="0"/>
      </rPr>
      <t>基本建设支出</t>
    </r>
  </si>
  <si>
    <r>
      <t xml:space="preserve">    </t>
    </r>
    <r>
      <rPr>
        <sz val="10"/>
        <rFont val="宋体"/>
        <family val="0"/>
      </rPr>
      <t>其他资本性支出</t>
    </r>
  </si>
  <si>
    <r>
      <t xml:space="preserve">    </t>
    </r>
    <r>
      <rPr>
        <sz val="10"/>
        <rFont val="宋体"/>
        <family val="0"/>
      </rPr>
      <t>其他支出</t>
    </r>
  </si>
  <si>
    <t>西安浐灞生态区管理委员会一般公共预算基本支出表               （按经济分类科目）</t>
  </si>
  <si>
    <t>西安浐灞生态区管理委员会一般公共预算“三公”经费支出表</t>
  </si>
  <si>
    <t>西安浐灞生态区管理委员会部门预算收支总表</t>
  </si>
  <si>
    <t>一、公共预算财政拨款</t>
  </si>
  <si>
    <t>二、政府性基金预算财政拨款</t>
  </si>
  <si>
    <t>西安浐灞生态区管理委员会财政拨款收支预算总表</t>
  </si>
  <si>
    <t>附表2</t>
  </si>
  <si>
    <t>附表4</t>
  </si>
  <si>
    <t>附表5</t>
  </si>
  <si>
    <t>工资薪酬</t>
  </si>
  <si>
    <t>20105</t>
  </si>
  <si>
    <t>统计信息事务</t>
  </si>
  <si>
    <t>2010505</t>
  </si>
  <si>
    <t>2013302</t>
  </si>
  <si>
    <t>20502</t>
  </si>
  <si>
    <t>普通教育</t>
  </si>
  <si>
    <t>2050299</t>
  </si>
  <si>
    <t>21110</t>
  </si>
  <si>
    <t>能源节约利用</t>
  </si>
  <si>
    <t>2111001</t>
  </si>
  <si>
    <t>21199</t>
  </si>
  <si>
    <t>其他节能环保支出</t>
  </si>
  <si>
    <t>2119901</t>
  </si>
  <si>
    <t>城市基础设施配套费及对应专项债务收入安排的支出</t>
  </si>
  <si>
    <t>21605</t>
  </si>
  <si>
    <t>旅游业管理与服务支出</t>
  </si>
  <si>
    <t>2160599</t>
  </si>
  <si>
    <t>217</t>
  </si>
  <si>
    <t>金融支出</t>
  </si>
  <si>
    <t>21703</t>
  </si>
  <si>
    <t>金融发展支出</t>
  </si>
  <si>
    <t>2170399</t>
  </si>
  <si>
    <r>
      <t>   1</t>
    </r>
    <r>
      <rPr>
        <b/>
        <sz val="10"/>
        <rFont val="宋体"/>
        <family val="0"/>
      </rPr>
      <t>、工资福利支出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合计）</t>
    </r>
  </si>
  <si>
    <r>
      <t xml:space="preserve">  </t>
    </r>
    <r>
      <rPr>
        <sz val="10"/>
        <color indexed="8"/>
        <rFont val="宋体"/>
        <family val="0"/>
      </rPr>
      <t>事业运行</t>
    </r>
  </si>
  <si>
    <r>
      <t xml:space="preserve">  </t>
    </r>
    <r>
      <rPr>
        <sz val="10"/>
        <color indexed="8"/>
        <rFont val="宋体"/>
        <family val="0"/>
      </rPr>
      <t>城乡社区规划与管理</t>
    </r>
  </si>
  <si>
    <r>
      <t>   2</t>
    </r>
    <r>
      <rPr>
        <b/>
        <sz val="10"/>
        <rFont val="宋体"/>
        <family val="0"/>
      </rPr>
      <t>、商品和服务支出（合计）</t>
    </r>
  </si>
  <si>
    <r>
      <t xml:space="preserve">  </t>
    </r>
    <r>
      <rPr>
        <sz val="10"/>
        <color indexed="8"/>
        <rFont val="宋体"/>
        <family val="0"/>
      </rPr>
      <t>其他教育管理事务支出</t>
    </r>
  </si>
  <si>
    <r>
      <t xml:space="preserve">  </t>
    </r>
    <r>
      <rPr>
        <sz val="10"/>
        <color indexed="8"/>
        <rFont val="宋体"/>
        <family val="0"/>
      </rPr>
      <t>生态保护</t>
    </r>
  </si>
  <si>
    <r>
      <t>   3</t>
    </r>
    <r>
      <rPr>
        <b/>
        <sz val="10"/>
        <rFont val="宋体"/>
        <family val="0"/>
      </rPr>
      <t>、对个人和家庭的补助（合计）</t>
    </r>
  </si>
  <si>
    <r>
      <t xml:space="preserve">  </t>
    </r>
    <r>
      <rPr>
        <sz val="10"/>
        <color indexed="8"/>
        <rFont val="宋体"/>
        <family val="0"/>
      </rPr>
      <t>专项业务活动</t>
    </r>
  </si>
  <si>
    <r>
      <t xml:space="preserve">  </t>
    </r>
    <r>
      <rPr>
        <sz val="10"/>
        <color indexed="8"/>
        <rFont val="宋体"/>
        <family val="0"/>
      </rPr>
      <t>信访事务</t>
    </r>
  </si>
  <si>
    <r>
      <t xml:space="preserve">  </t>
    </r>
    <r>
      <rPr>
        <sz val="10"/>
        <color indexed="8"/>
        <rFont val="宋体"/>
        <family val="0"/>
      </rPr>
      <t>其他政府办公厅（室）及相关机构事务支出</t>
    </r>
  </si>
  <si>
    <r>
      <t xml:space="preserve">  </t>
    </r>
    <r>
      <rPr>
        <sz val="10"/>
        <color indexed="8"/>
        <rFont val="宋体"/>
        <family val="0"/>
      </rPr>
      <t>其他发展与改革事务支出</t>
    </r>
  </si>
  <si>
    <r>
      <t xml:space="preserve">  </t>
    </r>
    <r>
      <rPr>
        <sz val="10"/>
        <color indexed="8"/>
        <rFont val="宋体"/>
        <family val="0"/>
      </rPr>
      <t>专项统计业务</t>
    </r>
  </si>
  <si>
    <r>
      <t xml:space="preserve">  </t>
    </r>
    <r>
      <rPr>
        <sz val="10"/>
        <color indexed="8"/>
        <rFont val="宋体"/>
        <family val="0"/>
      </rPr>
      <t>其他财政事务支出</t>
    </r>
  </si>
  <si>
    <r>
      <t xml:space="preserve">  </t>
    </r>
    <r>
      <rPr>
        <sz val="10"/>
        <color indexed="8"/>
        <rFont val="宋体"/>
        <family val="0"/>
      </rPr>
      <t>税务宣传</t>
    </r>
  </si>
  <si>
    <r>
      <t xml:space="preserve">  </t>
    </r>
    <r>
      <rPr>
        <sz val="10"/>
        <color indexed="8"/>
        <rFont val="宋体"/>
        <family val="0"/>
      </rPr>
      <t>其他审计事务支出</t>
    </r>
  </si>
  <si>
    <r>
      <t xml:space="preserve">  </t>
    </r>
    <r>
      <rPr>
        <sz val="10"/>
        <color indexed="8"/>
        <rFont val="宋体"/>
        <family val="0"/>
      </rPr>
      <t>博士后日常经费</t>
    </r>
  </si>
  <si>
    <r>
      <t xml:space="preserve">  </t>
    </r>
    <r>
      <rPr>
        <sz val="10"/>
        <color indexed="8"/>
        <rFont val="宋体"/>
        <family val="0"/>
      </rPr>
      <t>其他纪检监察事务支出</t>
    </r>
  </si>
  <si>
    <r>
      <t xml:space="preserve">  </t>
    </r>
    <r>
      <rPr>
        <sz val="10"/>
        <color indexed="8"/>
        <rFont val="宋体"/>
        <family val="0"/>
      </rPr>
      <t>招商引资</t>
    </r>
  </si>
  <si>
    <r>
      <t xml:space="preserve">  </t>
    </r>
    <r>
      <rPr>
        <sz val="10"/>
        <color indexed="8"/>
        <rFont val="宋体"/>
        <family val="0"/>
      </rPr>
      <t>工商行政管理专项</t>
    </r>
  </si>
  <si>
    <r>
      <t xml:space="preserve">  </t>
    </r>
    <r>
      <rPr>
        <sz val="10"/>
        <color indexed="8"/>
        <rFont val="宋体"/>
        <family val="0"/>
      </rPr>
      <t>一般行政管理事务</t>
    </r>
  </si>
  <si>
    <r>
      <t xml:space="preserve">  </t>
    </r>
    <r>
      <rPr>
        <sz val="10"/>
        <color indexed="8"/>
        <rFont val="宋体"/>
        <family val="0"/>
      </rPr>
      <t>其他宣传事务支出</t>
    </r>
  </si>
  <si>
    <r>
      <t xml:space="preserve">  </t>
    </r>
    <r>
      <rPr>
        <sz val="10"/>
        <color indexed="8"/>
        <rFont val="宋体"/>
        <family val="0"/>
      </rPr>
      <t>其他一般公共服务支出</t>
    </r>
  </si>
  <si>
    <r>
      <t xml:space="preserve">  </t>
    </r>
    <r>
      <rPr>
        <sz val="10"/>
        <color indexed="8"/>
        <rFont val="宋体"/>
        <family val="0"/>
      </rPr>
      <t>其他普通教育支出</t>
    </r>
  </si>
  <si>
    <r>
      <t xml:space="preserve">  </t>
    </r>
    <r>
      <rPr>
        <sz val="10"/>
        <color indexed="8"/>
        <rFont val="宋体"/>
        <family val="0"/>
      </rPr>
      <t>大气</t>
    </r>
  </si>
  <si>
    <r>
      <t xml:space="preserve">  </t>
    </r>
    <r>
      <rPr>
        <sz val="10"/>
        <color indexed="8"/>
        <rFont val="宋体"/>
        <family val="0"/>
      </rPr>
      <t>能源节约利用</t>
    </r>
  </si>
  <si>
    <r>
      <t xml:space="preserve">  </t>
    </r>
    <r>
      <rPr>
        <sz val="10"/>
        <color indexed="8"/>
        <rFont val="宋体"/>
        <family val="0"/>
      </rPr>
      <t>其他节能环保支出</t>
    </r>
  </si>
  <si>
    <r>
      <t xml:space="preserve">  </t>
    </r>
    <r>
      <rPr>
        <sz val="10"/>
        <color indexed="8"/>
        <rFont val="宋体"/>
        <family val="0"/>
      </rPr>
      <t>其他城乡社区公共设施支出</t>
    </r>
  </si>
  <si>
    <r>
      <t xml:space="preserve">  </t>
    </r>
    <r>
      <rPr>
        <sz val="10"/>
        <color indexed="8"/>
        <rFont val="宋体"/>
        <family val="0"/>
      </rPr>
      <t>城市公共设施</t>
    </r>
  </si>
  <si>
    <r>
      <t xml:space="preserve">  </t>
    </r>
    <r>
      <rPr>
        <sz val="10"/>
        <color indexed="8"/>
        <rFont val="宋体"/>
        <family val="0"/>
      </rPr>
      <t>城市环境卫生</t>
    </r>
  </si>
  <si>
    <r>
      <t xml:space="preserve">  </t>
    </r>
    <r>
      <rPr>
        <sz val="10"/>
        <color indexed="8"/>
        <rFont val="宋体"/>
        <family val="0"/>
      </rPr>
      <t>城市防洪</t>
    </r>
  </si>
  <si>
    <r>
      <t xml:space="preserve">  </t>
    </r>
    <r>
      <rPr>
        <sz val="10"/>
        <color indexed="8"/>
        <rFont val="宋体"/>
        <family val="0"/>
      </rPr>
      <t>安全监管监察专项</t>
    </r>
  </si>
  <si>
    <r>
      <t xml:space="preserve">  </t>
    </r>
    <r>
      <rPr>
        <sz val="10"/>
        <color indexed="8"/>
        <rFont val="宋体"/>
        <family val="0"/>
      </rPr>
      <t>其他商业流通事务支出</t>
    </r>
  </si>
  <si>
    <r>
      <t xml:space="preserve">  </t>
    </r>
    <r>
      <rPr>
        <sz val="10"/>
        <color indexed="8"/>
        <rFont val="宋体"/>
        <family val="0"/>
      </rPr>
      <t>其他旅游业管理与服务支出</t>
    </r>
  </si>
  <si>
    <r>
      <t xml:space="preserve">  </t>
    </r>
    <r>
      <rPr>
        <sz val="10"/>
        <color indexed="8"/>
        <rFont val="宋体"/>
        <family val="0"/>
      </rPr>
      <t>其他金融发展支出</t>
    </r>
  </si>
  <si>
    <r>
      <t xml:space="preserve">  </t>
    </r>
    <r>
      <rPr>
        <sz val="10"/>
        <color indexed="8"/>
        <rFont val="宋体"/>
        <family val="0"/>
      </rPr>
      <t>国土资源规划及管理</t>
    </r>
  </si>
  <si>
    <r>
      <t xml:space="preserve">  </t>
    </r>
    <r>
      <rPr>
        <sz val="10"/>
        <color indexed="8"/>
        <rFont val="宋体"/>
        <family val="0"/>
      </rPr>
      <t>土地资源调查</t>
    </r>
  </si>
  <si>
    <r>
      <t xml:space="preserve">  </t>
    </r>
    <r>
      <rPr>
        <sz val="10"/>
        <color indexed="8"/>
        <rFont val="宋体"/>
        <family val="0"/>
      </rPr>
      <t>地质灾害防治</t>
    </r>
  </si>
  <si>
    <t>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</si>
</sst>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0_ "/>
    <numFmt numFmtId="178" formatCode="0.00_);[Red]\(0.00\)"/>
    <numFmt numFmtId="179" formatCode="#,##0.00_);[Red]\(#,##0.00\)"/>
    <numFmt numFmtId="180" formatCode="#,##0.0_ "/>
    <numFmt numFmtId="181" formatCode="0.00;\-0.00"/>
    <numFmt numFmtId="182" formatCode="#,##0.000000000000_ "/>
  </numFmts>
  <fonts count="39">
    <font>
      <sz val="9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sz val="10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b/>
      <sz val="9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0"/>
      <name val="??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7" fillId="0" borderId="4" applyNumberFormat="0" applyFill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12" borderId="5" applyNumberFormat="0" applyAlignment="0" applyProtection="0"/>
    <xf numFmtId="0" fontId="6" fillId="13" borderId="6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19" fillId="7" borderId="0" applyNumberFormat="0" applyBorder="0" applyAlignment="0" applyProtection="0"/>
    <xf numFmtId="0" fontId="18" fillId="12" borderId="8" applyNumberFormat="0" applyAlignment="0" applyProtection="0"/>
    <xf numFmtId="0" fontId="17" fillId="7" borderId="5" applyNumberFormat="0" applyAlignment="0" applyProtection="0"/>
    <xf numFmtId="0" fontId="3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38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right" vertical="center"/>
    </xf>
    <xf numFmtId="0" fontId="25" fillId="0" borderId="0" xfId="0" applyFont="1" applyAlignment="1">
      <alignment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right"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vertical="center" wrapText="1" shrinkToFit="1"/>
      <protection/>
    </xf>
    <xf numFmtId="0" fontId="25" fillId="0" borderId="10" xfId="0" applyFont="1" applyFill="1" applyBorder="1" applyAlignment="1" applyProtection="1">
      <alignment vertical="center" wrapText="1" shrinkToFit="1"/>
      <protection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vertical="center" wrapText="1" shrinkToFit="1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/>
    </xf>
    <xf numFmtId="49" fontId="21" fillId="0" borderId="11" xfId="0" applyNumberFormat="1" applyFont="1" applyFill="1" applyBorder="1" applyAlignment="1" applyProtection="1">
      <alignment vertical="center"/>
      <protection/>
    </xf>
    <xf numFmtId="180" fontId="0" fillId="0" borderId="0" xfId="0" applyNumberFormat="1" applyAlignment="1">
      <alignment/>
    </xf>
    <xf numFmtId="0" fontId="0" fillId="0" borderId="0" xfId="42">
      <alignment/>
      <protection/>
    </xf>
    <xf numFmtId="0" fontId="0" fillId="0" borderId="0" xfId="42" applyFill="1">
      <alignment/>
      <protection/>
    </xf>
    <xf numFmtId="0" fontId="0" fillId="0" borderId="0" xfId="42" applyAlignment="1">
      <alignment horizontal="right" vertical="center"/>
      <protection/>
    </xf>
    <xf numFmtId="49" fontId="25" fillId="0" borderId="0" xfId="42" applyNumberFormat="1" applyFont="1" applyFill="1">
      <alignment/>
      <protection/>
    </xf>
    <xf numFmtId="0" fontId="25" fillId="0" borderId="0" xfId="42" applyFont="1">
      <alignment/>
      <protection/>
    </xf>
    <xf numFmtId="0" fontId="25" fillId="0" borderId="0" xfId="42" applyFont="1" applyFill="1" applyAlignment="1">
      <alignment horizontal="right"/>
      <protection/>
    </xf>
    <xf numFmtId="0" fontId="27" fillId="0" borderId="0" xfId="40" applyFont="1" applyFill="1" applyAlignment="1">
      <alignment horizontal="centerContinuous"/>
      <protection/>
    </xf>
    <xf numFmtId="0" fontId="21" fillId="0" borderId="0" xfId="40" applyFont="1" applyFill="1">
      <alignment/>
      <protection/>
    </xf>
    <xf numFmtId="0" fontId="21" fillId="0" borderId="0" xfId="40" applyFont="1" applyFill="1" applyAlignment="1">
      <alignment horizontal="right" vertical="center"/>
      <protection/>
    </xf>
    <xf numFmtId="0" fontId="23" fillId="0" borderId="0" xfId="40" applyNumberFormat="1" applyFont="1" applyFill="1" applyAlignment="1" applyProtection="1">
      <alignment horizontal="center" vertical="center" wrapText="1"/>
      <protection/>
    </xf>
    <xf numFmtId="0" fontId="24" fillId="0" borderId="0" xfId="40" applyNumberFormat="1" applyFont="1" applyFill="1" applyAlignment="1" applyProtection="1">
      <alignment horizontal="center" vertical="center" wrapText="1"/>
      <protection/>
    </xf>
    <xf numFmtId="0" fontId="0" fillId="0" borderId="0" xfId="40" applyFill="1">
      <alignment/>
      <protection/>
    </xf>
    <xf numFmtId="178" fontId="30" fillId="0" borderId="10" xfId="40" applyNumberFormat="1" applyFont="1" applyFill="1" applyBorder="1" applyAlignment="1" applyProtection="1">
      <alignment horizontal="right" vertical="center" wrapText="1"/>
      <protection/>
    </xf>
    <xf numFmtId="178" fontId="30" fillId="0" borderId="10" xfId="40" applyNumberFormat="1" applyFont="1" applyFill="1" applyBorder="1" applyAlignment="1" applyProtection="1">
      <alignment horizontal="left" vertical="center" wrapText="1"/>
      <protection/>
    </xf>
    <xf numFmtId="178" fontId="22" fillId="0" borderId="10" xfId="40" applyNumberFormat="1" applyFont="1" applyFill="1" applyBorder="1" applyAlignment="1" applyProtection="1">
      <alignment horizontal="right" vertical="center" wrapText="1"/>
      <protection/>
    </xf>
    <xf numFmtId="178" fontId="22" fillId="0" borderId="10" xfId="40" applyNumberFormat="1" applyFont="1" applyFill="1" applyBorder="1" applyAlignment="1" applyProtection="1">
      <alignment horizontal="left" vertical="center" wrapText="1"/>
      <protection/>
    </xf>
    <xf numFmtId="178" fontId="22" fillId="0" borderId="10" xfId="40" applyNumberFormat="1" applyFont="1" applyFill="1" applyBorder="1">
      <alignment/>
      <protection/>
    </xf>
    <xf numFmtId="0" fontId="22" fillId="0" borderId="0" xfId="40" applyFont="1" applyFill="1">
      <alignment/>
      <protection/>
    </xf>
    <xf numFmtId="49" fontId="30" fillId="0" borderId="10" xfId="40" applyNumberFormat="1" applyFont="1" applyFill="1" applyBorder="1" applyAlignment="1" applyProtection="1">
      <alignment horizontal="left" vertical="center" wrapText="1"/>
      <protection/>
    </xf>
    <xf numFmtId="0" fontId="29" fillId="0" borderId="10" xfId="40" applyFont="1" applyFill="1" applyBorder="1" applyAlignment="1">
      <alignment horizontal="center" vertical="center" wrapText="1"/>
      <protection/>
    </xf>
    <xf numFmtId="0" fontId="30" fillId="0" borderId="10" xfId="40" applyFont="1" applyFill="1" applyBorder="1">
      <alignment/>
      <protection/>
    </xf>
    <xf numFmtId="0" fontId="30" fillId="0" borderId="0" xfId="40" applyFont="1" applyFill="1">
      <alignment/>
      <protection/>
    </xf>
    <xf numFmtId="0" fontId="29" fillId="0" borderId="10" xfId="40" applyFont="1" applyFill="1" applyBorder="1" applyAlignment="1">
      <alignment horizontal="left" vertical="center" wrapText="1"/>
      <protection/>
    </xf>
    <xf numFmtId="0" fontId="22" fillId="0" borderId="10" xfId="40" applyFont="1" applyFill="1" applyBorder="1">
      <alignment/>
      <protection/>
    </xf>
    <xf numFmtId="4" fontId="30" fillId="0" borderId="10" xfId="40" applyNumberFormat="1" applyFont="1" applyFill="1" applyBorder="1" applyAlignment="1" applyProtection="1">
      <alignment horizontal="right" vertical="center" wrapText="1"/>
      <protection/>
    </xf>
    <xf numFmtId="179" fontId="30" fillId="0" borderId="10" xfId="40" applyNumberFormat="1" applyFont="1" applyFill="1" applyBorder="1" applyAlignment="1" applyProtection="1">
      <alignment vertical="center" wrapText="1"/>
      <protection/>
    </xf>
    <xf numFmtId="179" fontId="22" fillId="0" borderId="10" xfId="40" applyNumberFormat="1" applyFont="1" applyFill="1" applyBorder="1" applyAlignment="1" applyProtection="1">
      <alignment vertical="center" wrapText="1"/>
      <protection/>
    </xf>
    <xf numFmtId="179" fontId="22" fillId="0" borderId="10" xfId="41" applyNumberFormat="1" applyFont="1" applyFill="1" applyBorder="1" applyAlignment="1" applyProtection="1">
      <alignment vertical="center" wrapText="1"/>
      <protection/>
    </xf>
    <xf numFmtId="179" fontId="34" fillId="0" borderId="10" xfId="41" applyNumberFormat="1" applyFont="1" applyBorder="1" applyAlignment="1">
      <alignment vertical="center" shrinkToFit="1"/>
      <protection/>
    </xf>
    <xf numFmtId="179" fontId="22" fillId="0" borderId="10" xfId="40" applyNumberFormat="1" applyFont="1" applyFill="1" applyBorder="1" applyAlignment="1" applyProtection="1">
      <alignment/>
      <protection locked="0"/>
    </xf>
    <xf numFmtId="179" fontId="22" fillId="0" borderId="0" xfId="0" applyNumberFormat="1" applyFont="1" applyAlignment="1">
      <alignment/>
    </xf>
    <xf numFmtId="0" fontId="25" fillId="0" borderId="0" xfId="42" applyFont="1" applyAlignment="1">
      <alignment vertical="center"/>
      <protection/>
    </xf>
    <xf numFmtId="49" fontId="25" fillId="0" borderId="10" xfId="0" applyNumberFormat="1" applyFont="1" applyFill="1" applyBorder="1" applyAlignment="1" applyProtection="1">
      <alignment horizontal="left" vertical="center" wrapText="1"/>
      <protection/>
    </xf>
    <xf numFmtId="4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179" fontId="30" fillId="0" borderId="10" xfId="0" applyNumberFormat="1" applyFont="1" applyFill="1" applyBorder="1" applyAlignment="1" applyProtection="1">
      <alignment horizontal="right"/>
      <protection/>
    </xf>
    <xf numFmtId="0" fontId="25" fillId="0" borderId="10" xfId="42" applyNumberFormat="1" applyFont="1" applyFill="1" applyBorder="1" applyAlignment="1" applyProtection="1">
      <alignment horizontal="center" vertical="center"/>
      <protection/>
    </xf>
    <xf numFmtId="0" fontId="25" fillId="0" borderId="10" xfId="42" applyFont="1" applyFill="1" applyBorder="1" applyAlignment="1">
      <alignment horizontal="center" vertical="center"/>
      <protection/>
    </xf>
    <xf numFmtId="0" fontId="25" fillId="0" borderId="12" xfId="42" applyFont="1" applyBorder="1" applyAlignment="1">
      <alignment horizontal="center" vertical="center"/>
      <protection/>
    </xf>
    <xf numFmtId="0" fontId="25" fillId="0" borderId="12" xfId="42" applyFont="1" applyFill="1" applyBorder="1" applyAlignment="1">
      <alignment horizontal="center" vertical="center"/>
      <protection/>
    </xf>
    <xf numFmtId="0" fontId="25" fillId="0" borderId="10" xfId="42" applyFont="1" applyBorder="1" applyAlignment="1">
      <alignment horizontal="center" vertical="center"/>
      <protection/>
    </xf>
    <xf numFmtId="0" fontId="25" fillId="0" borderId="13" xfId="42" applyFont="1" applyFill="1" applyBorder="1" applyAlignment="1">
      <alignment vertical="center"/>
      <protection/>
    </xf>
    <xf numFmtId="0" fontId="25" fillId="0" borderId="14" xfId="42" applyFont="1" applyFill="1" applyBorder="1" applyAlignment="1">
      <alignment horizontal="left" vertical="center"/>
      <protection/>
    </xf>
    <xf numFmtId="0" fontId="25" fillId="0" borderId="15" xfId="42" applyFont="1" applyBorder="1">
      <alignment/>
      <protection/>
    </xf>
    <xf numFmtId="0" fontId="25" fillId="0" borderId="10" xfId="42" applyFont="1" applyFill="1" applyBorder="1" applyAlignment="1">
      <alignment vertical="center"/>
      <protection/>
    </xf>
    <xf numFmtId="0" fontId="25" fillId="0" borderId="13" xfId="42" applyFont="1" applyFill="1" applyBorder="1" applyAlignment="1">
      <alignment horizontal="left" vertical="center"/>
      <protection/>
    </xf>
    <xf numFmtId="0" fontId="25" fillId="0" borderId="10" xfId="42" applyFont="1" applyBorder="1" applyAlignment="1">
      <alignment vertical="center"/>
      <protection/>
    </xf>
    <xf numFmtId="0" fontId="25" fillId="0" borderId="15" xfId="42" applyFont="1" applyFill="1" applyBorder="1">
      <alignment/>
      <protection/>
    </xf>
    <xf numFmtId="0" fontId="25" fillId="0" borderId="13" xfId="42" applyFont="1" applyFill="1" applyBorder="1" applyAlignment="1">
      <alignment horizontal="left" vertical="center" wrapText="1"/>
      <protection/>
    </xf>
    <xf numFmtId="4" fontId="22" fillId="0" borderId="10" xfId="42" applyNumberFormat="1" applyFont="1" applyFill="1" applyBorder="1" applyAlignment="1" applyProtection="1">
      <alignment horizontal="right" vertical="center"/>
      <protection/>
    </xf>
    <xf numFmtId="4" fontId="22" fillId="0" borderId="12" xfId="42" applyNumberFormat="1" applyFont="1" applyFill="1" applyBorder="1" applyAlignment="1" applyProtection="1">
      <alignment horizontal="right" vertical="center"/>
      <protection/>
    </xf>
    <xf numFmtId="4" fontId="22" fillId="0" borderId="10" xfId="42" applyNumberFormat="1" applyFont="1" applyFill="1" applyBorder="1" applyAlignment="1" applyProtection="1">
      <alignment/>
      <protection/>
    </xf>
    <xf numFmtId="0" fontId="22" fillId="0" borderId="10" xfId="42" applyFont="1" applyFill="1" applyBorder="1" applyAlignment="1">
      <alignment vertical="center"/>
      <protection/>
    </xf>
    <xf numFmtId="4" fontId="22" fillId="0" borderId="11" xfId="42" applyNumberFormat="1" applyFont="1" applyFill="1" applyBorder="1" applyAlignment="1" applyProtection="1">
      <alignment horizontal="right" vertical="center"/>
      <protection/>
    </xf>
    <xf numFmtId="0" fontId="22" fillId="0" borderId="15" xfId="42" applyNumberFormat="1" applyFont="1" applyFill="1" applyBorder="1" applyAlignment="1" applyProtection="1">
      <alignment vertical="center"/>
      <protection/>
    </xf>
    <xf numFmtId="0" fontId="22" fillId="0" borderId="10" xfId="42" applyFont="1" applyBorder="1" applyAlignment="1">
      <alignment vertical="center"/>
      <protection/>
    </xf>
    <xf numFmtId="4" fontId="22" fillId="0" borderId="16" xfId="42" applyNumberFormat="1" applyFont="1" applyFill="1" applyBorder="1" applyAlignment="1" applyProtection="1">
      <alignment horizontal="right" vertical="center"/>
      <protection/>
    </xf>
    <xf numFmtId="2" fontId="22" fillId="0" borderId="10" xfId="42" applyNumberFormat="1" applyFont="1" applyFill="1" applyBorder="1">
      <alignment/>
      <protection/>
    </xf>
    <xf numFmtId="0" fontId="22" fillId="0" borderId="10" xfId="42" applyFont="1" applyFill="1" applyBorder="1" applyAlignment="1">
      <alignment horizontal="left" vertical="center"/>
      <protection/>
    </xf>
    <xf numFmtId="0" fontId="22" fillId="0" borderId="10" xfId="42" applyFont="1" applyBorder="1" applyAlignment="1">
      <alignment horizontal="left" vertical="center"/>
      <protection/>
    </xf>
    <xf numFmtId="2" fontId="22" fillId="0" borderId="10" xfId="42" applyNumberFormat="1" applyFont="1" applyBorder="1">
      <alignment/>
      <protection/>
    </xf>
    <xf numFmtId="0" fontId="22" fillId="0" borderId="15" xfId="42" applyFont="1" applyFill="1" applyBorder="1">
      <alignment/>
      <protection/>
    </xf>
    <xf numFmtId="0" fontId="22" fillId="0" borderId="10" xfId="42" applyFont="1" applyFill="1" applyBorder="1">
      <alignment/>
      <protection/>
    </xf>
    <xf numFmtId="0" fontId="22" fillId="0" borderId="10" xfId="42" applyFont="1" applyBorder="1">
      <alignment/>
      <protection/>
    </xf>
    <xf numFmtId="2" fontId="22" fillId="0" borderId="10" xfId="42" applyNumberFormat="1" applyFont="1" applyFill="1" applyBorder="1" applyAlignment="1" applyProtection="1">
      <alignment/>
      <protection/>
    </xf>
    <xf numFmtId="2" fontId="22" fillId="0" borderId="10" xfId="42" applyNumberFormat="1" applyFont="1" applyFill="1" applyBorder="1" applyAlignment="1" applyProtection="1">
      <alignment horizontal="right" vertical="center"/>
      <protection/>
    </xf>
    <xf numFmtId="2" fontId="22" fillId="0" borderId="10" xfId="42" applyNumberFormat="1" applyFont="1" applyFill="1" applyBorder="1" applyAlignment="1">
      <alignment horizontal="right" vertical="center"/>
      <protection/>
    </xf>
    <xf numFmtId="4" fontId="22" fillId="0" borderId="10" xfId="42" applyNumberFormat="1" applyFont="1" applyFill="1" applyBorder="1" applyAlignment="1" applyProtection="1">
      <alignment vertical="center"/>
      <protection/>
    </xf>
    <xf numFmtId="4" fontId="22" fillId="0" borderId="10" xfId="42" applyNumberFormat="1" applyFont="1" applyFill="1" applyBorder="1" applyAlignment="1">
      <alignment horizontal="right" vertical="center"/>
      <protection/>
    </xf>
    <xf numFmtId="0" fontId="25" fillId="0" borderId="10" xfId="42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179" fontId="38" fillId="0" borderId="10" xfId="41" applyNumberFormat="1" applyFont="1" applyBorder="1" applyAlignment="1">
      <alignment vertical="center" shrinkToFit="1"/>
      <protection/>
    </xf>
    <xf numFmtId="182" fontId="0" fillId="0" borderId="0" xfId="42" applyNumberFormat="1" applyFill="1">
      <alignment/>
      <protection/>
    </xf>
    <xf numFmtId="179" fontId="22" fillId="12" borderId="10" xfId="41" applyNumberFormat="1" applyFont="1" applyFill="1" applyBorder="1" applyAlignment="1" applyProtection="1">
      <alignment vertical="center" wrapText="1"/>
      <protection/>
    </xf>
    <xf numFmtId="179" fontId="34" fillId="12" borderId="10" xfId="41" applyNumberFormat="1" applyFont="1" applyFill="1" applyBorder="1" applyAlignment="1">
      <alignment vertical="center" shrinkToFit="1"/>
      <protection/>
    </xf>
    <xf numFmtId="0" fontId="22" fillId="0" borderId="10" xfId="0" applyFont="1" applyBorder="1" applyAlignment="1">
      <alignment/>
    </xf>
    <xf numFmtId="179" fontId="22" fillId="0" borderId="0" xfId="40" applyNumberFormat="1" applyFont="1" applyFill="1" applyAlignment="1">
      <alignment/>
      <protection/>
    </xf>
    <xf numFmtId="179" fontId="30" fillId="0" borderId="0" xfId="40" applyNumberFormat="1" applyFont="1" applyFill="1" applyAlignment="1" applyProtection="1">
      <alignment vertical="center" wrapText="1"/>
      <protection/>
    </xf>
    <xf numFmtId="4" fontId="34" fillId="0" borderId="10" xfId="0" applyFont="1" applyBorder="1" applyAlignment="1">
      <alignment horizontal="right" vertical="center" shrinkToFit="1"/>
    </xf>
    <xf numFmtId="0" fontId="33" fillId="0" borderId="10" xfId="41" applyFont="1" applyBorder="1" applyAlignment="1">
      <alignment horizontal="left" vertical="center" shrinkToFit="1"/>
      <protection/>
    </xf>
    <xf numFmtId="0" fontId="30" fillId="0" borderId="10" xfId="40" applyFont="1" applyFill="1" applyBorder="1" applyAlignment="1">
      <alignment horizontal="left" vertical="center" wrapText="1"/>
      <protection/>
    </xf>
    <xf numFmtId="0" fontId="30" fillId="0" borderId="0" xfId="0" applyFont="1" applyAlignment="1">
      <alignment/>
    </xf>
    <xf numFmtId="0" fontId="34" fillId="0" borderId="10" xfId="41" applyFont="1" applyBorder="1" applyAlignment="1">
      <alignment vertical="center" shrinkToFit="1"/>
      <protection/>
    </xf>
    <xf numFmtId="0" fontId="34" fillId="0" borderId="10" xfId="41" applyFont="1" applyBorder="1" applyAlignment="1">
      <alignment horizontal="left" vertical="center" shrinkToFit="1"/>
      <protection/>
    </xf>
    <xf numFmtId="0" fontId="22" fillId="0" borderId="0" xfId="40" applyFont="1">
      <alignment/>
      <protection/>
    </xf>
    <xf numFmtId="0" fontId="30" fillId="0" borderId="0" xfId="40" applyFont="1">
      <alignment/>
      <protection/>
    </xf>
    <xf numFmtId="178" fontId="22" fillId="0" borderId="10" xfId="0" applyNumberFormat="1" applyFont="1" applyBorder="1" applyAlignment="1">
      <alignment/>
    </xf>
    <xf numFmtId="0" fontId="34" fillId="0" borderId="10" xfId="0" applyFont="1" applyBorder="1" applyAlignment="1">
      <alignment horizontal="left" vertical="center" shrinkToFit="1"/>
    </xf>
    <xf numFmtId="178" fontId="22" fillId="0" borderId="0" xfId="0" applyNumberFormat="1" applyFont="1" applyAlignment="1">
      <alignment/>
    </xf>
    <xf numFmtId="179" fontId="21" fillId="0" borderId="0" xfId="0" applyNumberFormat="1" applyFont="1" applyFill="1" applyAlignment="1">
      <alignment/>
    </xf>
    <xf numFmtId="0" fontId="33" fillId="0" borderId="10" xfId="0" applyFont="1" applyBorder="1" applyAlignment="1">
      <alignment horizontal="left" vertical="center" shrinkToFit="1"/>
    </xf>
    <xf numFmtId="179" fontId="35" fillId="0" borderId="10" xfId="0" applyNumberFormat="1" applyFont="1" applyFill="1" applyBorder="1" applyAlignment="1" applyProtection="1">
      <alignment horizontal="center" vertical="center"/>
      <protection/>
    </xf>
    <xf numFmtId="49" fontId="29" fillId="12" borderId="10" xfId="0" applyNumberFormat="1" applyFont="1" applyFill="1" applyBorder="1" applyAlignment="1" applyProtection="1">
      <alignment horizontal="center" vertical="center"/>
      <protection/>
    </xf>
    <xf numFmtId="179" fontId="22" fillId="0" borderId="0" xfId="0" applyNumberFormat="1" applyFont="1" applyFill="1" applyAlignment="1">
      <alignment/>
    </xf>
    <xf numFmtId="179" fontId="22" fillId="0" borderId="10" xfId="0" applyNumberFormat="1" applyFont="1" applyFill="1" applyBorder="1" applyAlignment="1">
      <alignment/>
    </xf>
    <xf numFmtId="0" fontId="23" fillId="0" borderId="0" xfId="42" applyNumberFormat="1" applyFont="1" applyFill="1" applyAlignment="1" applyProtection="1">
      <alignment horizontal="center" vertical="center" wrapText="1"/>
      <protection/>
    </xf>
    <xf numFmtId="0" fontId="25" fillId="0" borderId="10" xfId="42" applyNumberFormat="1" applyFont="1" applyFill="1" applyBorder="1" applyAlignment="1" applyProtection="1">
      <alignment horizontal="center" vertical="center"/>
      <protection/>
    </xf>
    <xf numFmtId="0" fontId="22" fillId="0" borderId="10" xfId="42" applyNumberFormat="1" applyFont="1" applyFill="1" applyBorder="1" applyAlignment="1" applyProtection="1">
      <alignment horizontal="center" vertical="center"/>
      <protection/>
    </xf>
    <xf numFmtId="0" fontId="23" fillId="0" borderId="0" xfId="40" applyNumberFormat="1" applyFont="1" applyFill="1" applyAlignment="1" applyProtection="1">
      <alignment horizontal="center" vertical="center" wrapText="1"/>
      <protection/>
    </xf>
    <xf numFmtId="179" fontId="25" fillId="0" borderId="10" xfId="40" applyNumberFormat="1" applyFont="1" applyFill="1" applyBorder="1" applyAlignment="1">
      <alignment vertical="center" wrapText="1"/>
      <protection/>
    </xf>
    <xf numFmtId="179" fontId="22" fillId="0" borderId="10" xfId="40" applyNumberFormat="1" applyFont="1" applyFill="1" applyBorder="1" applyAlignment="1">
      <alignment vertical="center" wrapText="1"/>
      <protection/>
    </xf>
    <xf numFmtId="0" fontId="25" fillId="0" borderId="10" xfId="40" applyFont="1" applyFill="1" applyBorder="1" applyAlignment="1">
      <alignment horizontal="center" vertical="center" wrapText="1"/>
      <protection/>
    </xf>
    <xf numFmtId="0" fontId="25" fillId="0" borderId="10" xfId="40" applyNumberFormat="1" applyFont="1" applyFill="1" applyBorder="1" applyAlignment="1" applyProtection="1">
      <alignment horizontal="center" vertical="center"/>
      <protection/>
    </xf>
    <xf numFmtId="0" fontId="25" fillId="0" borderId="10" xfId="40" applyFont="1" applyFill="1" applyBorder="1" applyAlignment="1">
      <alignment horizontal="center"/>
      <protection/>
    </xf>
    <xf numFmtId="179" fontId="25" fillId="0" borderId="10" xfId="40" applyNumberFormat="1" applyFont="1" applyFill="1" applyBorder="1" applyAlignment="1" applyProtection="1">
      <alignment horizontal="center" vertical="center"/>
      <protection/>
    </xf>
    <xf numFmtId="179" fontId="22" fillId="0" borderId="10" xfId="40" applyNumberFormat="1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 applyProtection="1">
      <alignment horizontal="center" vertical="center" wrapText="1" shrinkToFit="1"/>
      <protection/>
    </xf>
    <xf numFmtId="0" fontId="23" fillId="0" borderId="0" xfId="0" applyNumberFormat="1" applyFont="1" applyFill="1" applyAlignment="1" applyProtection="1">
      <alignment horizontal="center" vertical="center" wrapText="1"/>
      <protection/>
    </xf>
    <xf numFmtId="0" fontId="29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10" xfId="0" applyNumberFormat="1" applyFont="1" applyFill="1" applyBorder="1" applyAlignment="1" applyProtection="1">
      <alignment horizontal="center" vertical="center"/>
      <protection/>
    </xf>
    <xf numFmtId="179" fontId="29" fillId="0" borderId="10" xfId="0" applyNumberFormat="1" applyFont="1" applyFill="1" applyBorder="1" applyAlignment="1" applyProtection="1">
      <alignment horizontal="center" vertical="center"/>
      <protection/>
    </xf>
    <xf numFmtId="179" fontId="30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13" xfId="0" applyNumberFormat="1" applyFont="1" applyFill="1" applyBorder="1" applyAlignment="1" applyProtection="1">
      <alignment horizontal="center" vertical="center"/>
      <protection/>
    </xf>
    <xf numFmtId="49" fontId="31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49" fontId="31" fillId="12" borderId="10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zoomScalePageLayoutView="0" workbookViewId="0" topLeftCell="A1">
      <selection activeCell="F16" sqref="F16"/>
    </sheetView>
  </sheetViews>
  <sheetFormatPr defaultColWidth="9.33203125" defaultRowHeight="15.75" customHeight="1"/>
  <cols>
    <col min="1" max="1" width="38" style="0" customWidth="1"/>
    <col min="2" max="2" width="19" style="0" customWidth="1"/>
    <col min="3" max="3" width="28.5" style="0" customWidth="1"/>
    <col min="4" max="4" width="30.66015625" style="0" customWidth="1"/>
    <col min="5" max="5" width="24.33203125" style="0" customWidth="1"/>
    <col min="6" max="6" width="15.33203125" style="0" customWidth="1"/>
  </cols>
  <sheetData>
    <row r="1" spans="1:10" ht="15.75" customHeight="1">
      <c r="A1" s="52" t="s">
        <v>172</v>
      </c>
      <c r="B1" s="21"/>
      <c r="C1" s="21"/>
      <c r="D1" s="22"/>
      <c r="E1" s="21"/>
      <c r="F1" s="23"/>
      <c r="G1" s="21"/>
      <c r="H1" s="21"/>
      <c r="I1" s="21"/>
      <c r="J1" s="21"/>
    </row>
    <row r="2" spans="1:10" ht="21.75" customHeight="1">
      <c r="A2" s="116" t="s">
        <v>199</v>
      </c>
      <c r="B2" s="116"/>
      <c r="C2" s="116"/>
      <c r="D2" s="116"/>
      <c r="E2" s="116"/>
      <c r="F2" s="116"/>
      <c r="G2" s="21"/>
      <c r="H2" s="21"/>
      <c r="I2" s="21"/>
      <c r="J2" s="21"/>
    </row>
    <row r="3" spans="1:10" ht="15.75" customHeight="1">
      <c r="A3" s="24"/>
      <c r="B3" s="25"/>
      <c r="C3" s="22"/>
      <c r="D3" s="22"/>
      <c r="E3" s="25"/>
      <c r="F3" s="26" t="s">
        <v>0</v>
      </c>
      <c r="G3" s="21"/>
      <c r="H3" s="21"/>
      <c r="I3" s="21"/>
      <c r="J3" s="21"/>
    </row>
    <row r="4" spans="1:10" ht="15.75" customHeight="1">
      <c r="A4" s="117" t="s">
        <v>180</v>
      </c>
      <c r="B4" s="118"/>
      <c r="C4" s="117" t="s">
        <v>181</v>
      </c>
      <c r="D4" s="118"/>
      <c r="E4" s="118"/>
      <c r="F4" s="118"/>
      <c r="G4" s="21"/>
      <c r="H4" s="21"/>
      <c r="I4" s="21"/>
      <c r="J4" s="21"/>
    </row>
    <row r="5" spans="1:10" ht="15.75" customHeight="1">
      <c r="A5" s="58" t="s">
        <v>182</v>
      </c>
      <c r="B5" s="59" t="s">
        <v>1</v>
      </c>
      <c r="C5" s="58" t="s">
        <v>2</v>
      </c>
      <c r="D5" s="60" t="s">
        <v>1</v>
      </c>
      <c r="E5" s="58" t="s">
        <v>3</v>
      </c>
      <c r="F5" s="61" t="s">
        <v>1</v>
      </c>
      <c r="G5" s="21"/>
      <c r="H5" s="21"/>
      <c r="I5" s="21"/>
      <c r="J5" s="21"/>
    </row>
    <row r="6" spans="1:10" ht="15.75" customHeight="1">
      <c r="A6" s="62" t="s">
        <v>4</v>
      </c>
      <c r="B6" s="70">
        <f>SUM(B7+B8)</f>
        <v>131067.8924</v>
      </c>
      <c r="C6" s="63" t="s">
        <v>5</v>
      </c>
      <c r="D6" s="71">
        <f>SUM('附表3 财政拨款支出表（按功能科目分）'!C10+'附表3 财政拨款支出表（按功能科目分）'!C17+'附表3 财政拨款支出表（按功能科目分）'!C43+'附表3 财政拨款支出表（按功能科目分）'!C47)</f>
        <v>37899.3024</v>
      </c>
      <c r="E6" s="64" t="s">
        <v>183</v>
      </c>
      <c r="F6" s="72">
        <f>SUM(F7:F9)</f>
        <v>11518.5824</v>
      </c>
      <c r="G6" s="21"/>
      <c r="H6" s="21"/>
      <c r="I6" s="21"/>
      <c r="J6" s="21"/>
    </row>
    <row r="7" spans="1:10" ht="15.75" customHeight="1">
      <c r="A7" s="73" t="s">
        <v>184</v>
      </c>
      <c r="B7" s="74">
        <f>SUM('财政拨款收支总表1 (2)'!B6)</f>
        <v>128856.8924</v>
      </c>
      <c r="C7" s="66" t="s">
        <v>6</v>
      </c>
      <c r="D7" s="71"/>
      <c r="E7" s="75" t="s">
        <v>185</v>
      </c>
      <c r="F7" s="72">
        <f>SUM('附表3 财政拨款支出表（按功能科目分）'!C9)</f>
        <v>7728.429999999999</v>
      </c>
      <c r="G7" s="21"/>
      <c r="H7" s="21"/>
      <c r="I7" s="21"/>
      <c r="J7" s="21"/>
    </row>
    <row r="8" spans="1:10" ht="15.75" customHeight="1">
      <c r="A8" s="73" t="s">
        <v>186</v>
      </c>
      <c r="B8" s="70">
        <f>SUM('财政拨款收支总表1 (2)'!B7)</f>
        <v>2211</v>
      </c>
      <c r="C8" s="66" t="s">
        <v>7</v>
      </c>
      <c r="D8" s="70"/>
      <c r="E8" s="75" t="s">
        <v>187</v>
      </c>
      <c r="F8" s="72">
        <f>SUM('附表3 财政拨款支出表（按功能科目分）'!C16)</f>
        <v>3360.4499999999994</v>
      </c>
      <c r="G8" s="21"/>
      <c r="H8" s="21"/>
      <c r="I8" s="21"/>
      <c r="J8" s="21"/>
    </row>
    <row r="9" spans="1:10" ht="15.75" customHeight="1">
      <c r="A9" s="67" t="s">
        <v>8</v>
      </c>
      <c r="B9" s="70"/>
      <c r="C9" s="66" t="s">
        <v>9</v>
      </c>
      <c r="D9" s="74"/>
      <c r="E9" s="75" t="s">
        <v>188</v>
      </c>
      <c r="F9" s="72">
        <f>SUM('附表3 财政拨款支出表（按功能科目分）'!C42)</f>
        <v>429.7024</v>
      </c>
      <c r="G9" s="22"/>
      <c r="H9" s="21"/>
      <c r="I9" s="21"/>
      <c r="J9" s="21"/>
    </row>
    <row r="10" spans="1:10" ht="15.75" customHeight="1">
      <c r="A10" s="65" t="s">
        <v>10</v>
      </c>
      <c r="B10" s="70"/>
      <c r="C10" s="66" t="s">
        <v>11</v>
      </c>
      <c r="D10" s="74">
        <f>SUM('附表3 财政拨款支出表（按功能科目分）'!C30+'附表3 财政拨款支出表（按功能科目分）'!C75)</f>
        <v>9912.22</v>
      </c>
      <c r="E10" s="68" t="s">
        <v>12</v>
      </c>
      <c r="F10" s="72">
        <f>D30-F6</f>
        <v>119549.31</v>
      </c>
      <c r="G10" s="22"/>
      <c r="H10" s="21"/>
      <c r="I10" s="21"/>
      <c r="J10" s="21"/>
    </row>
    <row r="11" spans="1:10" ht="15.75" customHeight="1">
      <c r="A11" s="76" t="s">
        <v>189</v>
      </c>
      <c r="B11" s="70"/>
      <c r="C11" s="66" t="s">
        <v>13</v>
      </c>
      <c r="D11" s="77"/>
      <c r="E11" s="75" t="s">
        <v>188</v>
      </c>
      <c r="F11" s="70"/>
      <c r="G11" s="22"/>
      <c r="H11" s="21"/>
      <c r="I11" s="21"/>
      <c r="J11" s="21"/>
    </row>
    <row r="12" spans="1:10" ht="15.75" customHeight="1">
      <c r="A12" s="65" t="s">
        <v>14</v>
      </c>
      <c r="B12" s="70"/>
      <c r="C12" s="66" t="s">
        <v>15</v>
      </c>
      <c r="D12" s="70"/>
      <c r="E12" s="75" t="s">
        <v>190</v>
      </c>
      <c r="F12" s="70">
        <f>SUM(F10-F13-F16-F17)</f>
        <v>57823.15</v>
      </c>
      <c r="G12" s="22"/>
      <c r="H12" s="21"/>
      <c r="I12" s="21"/>
      <c r="J12" s="21"/>
    </row>
    <row r="13" spans="1:10" ht="15.75" customHeight="1">
      <c r="A13" s="65" t="s">
        <v>16</v>
      </c>
      <c r="B13" s="70"/>
      <c r="C13" s="66" t="s">
        <v>17</v>
      </c>
      <c r="D13" s="74"/>
      <c r="E13" s="75" t="s">
        <v>191</v>
      </c>
      <c r="F13" s="70">
        <v>49696.4</v>
      </c>
      <c r="G13" s="22"/>
      <c r="H13" s="21"/>
      <c r="I13" s="21"/>
      <c r="J13" s="21"/>
    </row>
    <row r="14" spans="1:10" ht="15.75" customHeight="1">
      <c r="A14" s="65" t="s">
        <v>18</v>
      </c>
      <c r="B14" s="70"/>
      <c r="C14" s="66" t="s">
        <v>19</v>
      </c>
      <c r="D14" s="74"/>
      <c r="E14" s="75" t="s">
        <v>192</v>
      </c>
      <c r="F14" s="70"/>
      <c r="G14" s="22"/>
      <c r="H14" s="21"/>
      <c r="I14" s="21"/>
      <c r="J14" s="21"/>
    </row>
    <row r="15" spans="1:10" ht="15.75" customHeight="1">
      <c r="A15" s="73"/>
      <c r="B15" s="78"/>
      <c r="C15" s="66" t="s">
        <v>20</v>
      </c>
      <c r="D15" s="74">
        <f>SUM('附表3 财政拨款支出表（按功能科目分）'!C33+'附表3 财政拨款支出表（按功能科目分）'!C78)</f>
        <v>2904.79</v>
      </c>
      <c r="E15" s="75" t="s">
        <v>193</v>
      </c>
      <c r="F15" s="70"/>
      <c r="G15" s="22"/>
      <c r="H15" s="21"/>
      <c r="I15" s="21"/>
      <c r="J15" s="21"/>
    </row>
    <row r="16" spans="1:10" ht="15.75" customHeight="1">
      <c r="A16" s="79"/>
      <c r="B16" s="78"/>
      <c r="C16" s="66" t="s">
        <v>21</v>
      </c>
      <c r="D16" s="74">
        <f>SUM('附表3 财政拨款支出表（按功能科目分）'!C13+'附表3 财政拨款支出表（按功能科目分）'!C36+'附表3 财政拨款支出表（按功能科目分）'!C87)</f>
        <v>30598.940000000002</v>
      </c>
      <c r="E16" s="75" t="s">
        <v>194</v>
      </c>
      <c r="F16" s="70">
        <v>11934.46</v>
      </c>
      <c r="G16" s="22"/>
      <c r="H16" s="21"/>
      <c r="I16" s="21"/>
      <c r="J16" s="21"/>
    </row>
    <row r="17" spans="1:10" ht="15.75" customHeight="1">
      <c r="A17" s="79"/>
      <c r="B17" s="78"/>
      <c r="C17" s="66" t="s">
        <v>22</v>
      </c>
      <c r="D17" s="77"/>
      <c r="E17" s="75" t="s">
        <v>195</v>
      </c>
      <c r="F17" s="70">
        <v>95.3</v>
      </c>
      <c r="G17" s="22"/>
      <c r="H17" s="21"/>
      <c r="I17" s="21"/>
      <c r="J17" s="22"/>
    </row>
    <row r="18" spans="1:10" ht="15.75" customHeight="1">
      <c r="A18" s="80"/>
      <c r="B18" s="81"/>
      <c r="C18" s="66" t="s">
        <v>23</v>
      </c>
      <c r="D18" s="70"/>
      <c r="E18" s="75" t="s">
        <v>196</v>
      </c>
      <c r="F18" s="70"/>
      <c r="G18" s="21"/>
      <c r="H18" s="21"/>
      <c r="I18" s="21"/>
      <c r="J18" s="21"/>
    </row>
    <row r="19" spans="1:10" ht="15.75" customHeight="1">
      <c r="A19" s="80"/>
      <c r="B19" s="81"/>
      <c r="C19" s="66" t="s">
        <v>24</v>
      </c>
      <c r="D19" s="77">
        <f>SUM('附表3 财政拨款支出表（按功能科目分）'!C96)</f>
        <v>127.95</v>
      </c>
      <c r="E19" s="82"/>
      <c r="F19" s="83"/>
      <c r="G19" s="21"/>
      <c r="H19" s="21"/>
      <c r="I19" s="21"/>
      <c r="J19" s="21"/>
    </row>
    <row r="20" spans="1:10" ht="15.75" customHeight="1">
      <c r="A20" s="84"/>
      <c r="B20" s="78"/>
      <c r="C20" s="69" t="s">
        <v>25</v>
      </c>
      <c r="D20" s="70">
        <f>SUM('附表3 财政拨款支出表（按功能科目分）'!C99)</f>
        <v>46683.9</v>
      </c>
      <c r="E20" s="82"/>
      <c r="F20" s="85"/>
      <c r="G20" s="21"/>
      <c r="H20" s="21"/>
      <c r="I20" s="21"/>
      <c r="J20" s="21"/>
    </row>
    <row r="21" spans="1:10" ht="15.75" customHeight="1">
      <c r="A21" s="84"/>
      <c r="B21" s="78"/>
      <c r="C21" s="69" t="s">
        <v>26</v>
      </c>
      <c r="D21" s="77">
        <f>SUM('附表3 财政拨款支出表（按功能科目分）'!C104)</f>
        <v>2197.5</v>
      </c>
      <c r="E21" s="75"/>
      <c r="F21" s="86"/>
      <c r="G21" s="21"/>
      <c r="H21" s="21"/>
      <c r="I21" s="21"/>
      <c r="J21" s="21"/>
    </row>
    <row r="22" spans="1:10" ht="15.75" customHeight="1">
      <c r="A22" s="84"/>
      <c r="B22" s="86"/>
      <c r="C22" s="69" t="s">
        <v>27</v>
      </c>
      <c r="D22" s="71"/>
      <c r="E22" s="75"/>
      <c r="F22" s="86"/>
      <c r="G22" s="21"/>
      <c r="H22" s="21"/>
      <c r="I22" s="21"/>
      <c r="J22" s="21"/>
    </row>
    <row r="23" spans="1:10" ht="15.75" customHeight="1">
      <c r="A23" s="83"/>
      <c r="B23" s="87"/>
      <c r="C23" s="69" t="s">
        <v>28</v>
      </c>
      <c r="D23" s="71">
        <f>SUM('附表3 财政拨款支出表（按功能科目分）'!C39+'附表3 财政拨款支出表（按功能科目分）'!C107)</f>
        <v>743.29</v>
      </c>
      <c r="E23" s="75"/>
      <c r="F23" s="87"/>
      <c r="G23" s="21"/>
      <c r="H23" s="21"/>
      <c r="I23" s="21"/>
      <c r="J23" s="21"/>
    </row>
    <row r="24" spans="1:10" ht="15.75" customHeight="1">
      <c r="A24" s="83"/>
      <c r="B24" s="87"/>
      <c r="C24" s="69" t="s">
        <v>29</v>
      </c>
      <c r="D24" s="70"/>
      <c r="E24" s="75"/>
      <c r="F24" s="87"/>
      <c r="G24" s="21"/>
      <c r="H24" s="21"/>
      <c r="I24" s="21"/>
      <c r="J24" s="21"/>
    </row>
    <row r="25" spans="1:10" ht="15.75" customHeight="1">
      <c r="A25" s="83"/>
      <c r="B25" s="87"/>
      <c r="C25" s="69" t="s">
        <v>30</v>
      </c>
      <c r="D25" s="77"/>
      <c r="E25" s="75"/>
      <c r="F25" s="87"/>
      <c r="G25" s="21"/>
      <c r="H25" s="21"/>
      <c r="I25" s="21"/>
      <c r="J25" s="21"/>
    </row>
    <row r="26" spans="1:10" ht="15.75" customHeight="1">
      <c r="A26" s="83"/>
      <c r="B26" s="87"/>
      <c r="C26" s="69" t="s">
        <v>31</v>
      </c>
      <c r="D26" s="70"/>
      <c r="E26" s="75"/>
      <c r="F26" s="87"/>
      <c r="G26" s="21"/>
      <c r="H26" s="21"/>
      <c r="I26" s="21"/>
      <c r="J26" s="21"/>
    </row>
    <row r="27" spans="1:10" ht="15.75" customHeight="1">
      <c r="A27" s="84"/>
      <c r="B27" s="87"/>
      <c r="C27" s="69" t="s">
        <v>32</v>
      </c>
      <c r="D27" s="74"/>
      <c r="E27" s="75"/>
      <c r="F27" s="87"/>
      <c r="G27" s="21"/>
      <c r="H27" s="21"/>
      <c r="I27" s="21"/>
      <c r="J27" s="21"/>
    </row>
    <row r="28" spans="1:10" ht="15.75" customHeight="1">
      <c r="A28" s="84"/>
      <c r="B28" s="87"/>
      <c r="C28" s="69" t="s">
        <v>33</v>
      </c>
      <c r="D28" s="77"/>
      <c r="E28" s="75"/>
      <c r="F28" s="87"/>
      <c r="G28" s="21"/>
      <c r="H28" s="21"/>
      <c r="I28" s="21"/>
      <c r="J28" s="21"/>
    </row>
    <row r="29" spans="1:10" ht="15.75" customHeight="1">
      <c r="A29" s="84"/>
      <c r="B29" s="87"/>
      <c r="C29" s="69" t="s">
        <v>34</v>
      </c>
      <c r="D29" s="70"/>
      <c r="E29" s="75"/>
      <c r="F29" s="87"/>
      <c r="G29" s="21"/>
      <c r="H29" s="21"/>
      <c r="I29" s="21"/>
      <c r="J29" s="21"/>
    </row>
    <row r="30" spans="1:10" ht="15.75" customHeight="1">
      <c r="A30" s="61" t="s">
        <v>35</v>
      </c>
      <c r="B30" s="88">
        <f>SUM(B6)</f>
        <v>131067.8924</v>
      </c>
      <c r="C30" s="58" t="s">
        <v>36</v>
      </c>
      <c r="D30" s="89">
        <f>SUM(D6:D29)</f>
        <v>131067.8924</v>
      </c>
      <c r="E30" s="57" t="s">
        <v>36</v>
      </c>
      <c r="F30" s="70">
        <f>SUM(F6+F10)</f>
        <v>131067.8924</v>
      </c>
      <c r="G30" s="21"/>
      <c r="H30" s="21"/>
      <c r="I30" s="21"/>
      <c r="J30" s="21"/>
    </row>
    <row r="31" spans="1:10" ht="15.75" customHeight="1">
      <c r="A31" s="21"/>
      <c r="B31" s="22"/>
      <c r="C31" s="22"/>
      <c r="D31" s="22"/>
      <c r="E31" s="22"/>
      <c r="F31" s="22"/>
      <c r="G31" s="21"/>
      <c r="H31" s="21"/>
      <c r="I31" s="21"/>
      <c r="J31" s="21"/>
    </row>
    <row r="32" spans="1:10" ht="15.75" customHeight="1">
      <c r="A32" s="21"/>
      <c r="B32" s="22"/>
      <c r="C32" s="22"/>
      <c r="D32" s="22"/>
      <c r="E32" s="21"/>
      <c r="F32" s="22"/>
      <c r="G32" s="21"/>
      <c r="H32" s="21"/>
      <c r="I32" s="21"/>
      <c r="J32" s="21"/>
    </row>
    <row r="33" spans="1:10" ht="15.75" customHeight="1">
      <c r="A33" s="21"/>
      <c r="B33" s="22"/>
      <c r="C33" s="22"/>
      <c r="D33" s="22"/>
      <c r="E33" s="21"/>
      <c r="F33" s="22"/>
      <c r="G33" s="21"/>
      <c r="H33" s="21"/>
      <c r="I33" s="21"/>
      <c r="J33" s="21"/>
    </row>
    <row r="34" spans="1:10" ht="15.75" customHeight="1">
      <c r="A34" s="21"/>
      <c r="B34" s="22"/>
      <c r="C34" s="22"/>
      <c r="D34" s="22"/>
      <c r="E34" s="22"/>
      <c r="F34" s="22"/>
      <c r="G34" s="21"/>
      <c r="H34" s="21"/>
      <c r="I34" s="21"/>
      <c r="J34" s="21"/>
    </row>
    <row r="35" spans="1:10" ht="15.75" customHeight="1">
      <c r="A35" s="21"/>
      <c r="B35" s="22"/>
      <c r="C35" s="21"/>
      <c r="D35" s="22"/>
      <c r="E35" s="22"/>
      <c r="F35" s="21"/>
      <c r="G35" s="21"/>
      <c r="H35" s="21"/>
      <c r="I35" s="21"/>
      <c r="J35" s="21"/>
    </row>
    <row r="36" spans="1:10" ht="15.75" customHeight="1">
      <c r="A36" s="21"/>
      <c r="B36" s="22"/>
      <c r="C36" s="22"/>
      <c r="D36" s="22"/>
      <c r="E36" s="21"/>
      <c r="F36" s="21"/>
      <c r="G36" s="21"/>
      <c r="H36" s="21"/>
      <c r="I36" s="21"/>
      <c r="J36" s="21"/>
    </row>
    <row r="37" spans="1:10" ht="15.75" customHeight="1">
      <c r="A37" s="21"/>
      <c r="B37" s="21"/>
      <c r="C37" s="22"/>
      <c r="D37" s="22"/>
      <c r="E37" s="21"/>
      <c r="F37" s="21"/>
      <c r="G37" s="21"/>
      <c r="H37" s="21"/>
      <c r="I37" s="21"/>
      <c r="J37" s="21"/>
    </row>
    <row r="38" spans="1:10" ht="15.75" customHeight="1">
      <c r="A38" s="21"/>
      <c r="B38" s="21"/>
      <c r="C38" s="22"/>
      <c r="D38" s="22"/>
      <c r="E38" s="21"/>
      <c r="F38" s="21"/>
      <c r="G38" s="21"/>
      <c r="H38" s="21"/>
      <c r="I38" s="21"/>
      <c r="J38" s="21"/>
    </row>
    <row r="39" spans="1:10" ht="15.75" customHeight="1">
      <c r="A39" s="21"/>
      <c r="B39" s="21"/>
      <c r="C39" s="22"/>
      <c r="D39" s="22"/>
      <c r="E39" s="21"/>
      <c r="F39" s="21"/>
      <c r="G39" s="21"/>
      <c r="H39" s="21"/>
      <c r="I39" s="21"/>
      <c r="J39" s="21"/>
    </row>
    <row r="40" spans="1:10" ht="15.75" customHeight="1">
      <c r="A40" s="21"/>
      <c r="B40" s="21"/>
      <c r="C40" s="22"/>
      <c r="D40" s="22"/>
      <c r="E40" s="21"/>
      <c r="F40" s="21"/>
      <c r="G40" s="21"/>
      <c r="H40" s="21"/>
      <c r="I40" s="21"/>
      <c r="J40" s="21"/>
    </row>
  </sheetData>
  <sheetProtection/>
  <mergeCells count="3">
    <mergeCell ref="A2:F2"/>
    <mergeCell ref="A4:B4"/>
    <mergeCell ref="C4:F4"/>
  </mergeCells>
  <printOptions horizontalCentered="1"/>
  <pageMargins left="0.29" right="0.42" top="0.7868055555555555" bottom="0.7868055555555555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D30" sqref="D30"/>
    </sheetView>
  </sheetViews>
  <sheetFormatPr defaultColWidth="9.33203125" defaultRowHeight="15.75" customHeight="1"/>
  <cols>
    <col min="1" max="1" width="38" style="0" customWidth="1"/>
    <col min="2" max="2" width="25.33203125" style="0" customWidth="1"/>
    <col min="3" max="3" width="42.5" style="0" customWidth="1"/>
    <col min="4" max="4" width="30.66015625" style="0" customWidth="1"/>
  </cols>
  <sheetData>
    <row r="1" spans="1:8" ht="15.75" customHeight="1">
      <c r="A1" s="52" t="s">
        <v>203</v>
      </c>
      <c r="B1" s="21"/>
      <c r="C1" s="21"/>
      <c r="D1" s="22"/>
      <c r="E1" s="21"/>
      <c r="F1" s="21"/>
      <c r="G1" s="21"/>
      <c r="H1" s="21"/>
    </row>
    <row r="2" spans="1:8" ht="21.75" customHeight="1">
      <c r="A2" s="116" t="s">
        <v>202</v>
      </c>
      <c r="B2" s="116"/>
      <c r="C2" s="116"/>
      <c r="D2" s="116"/>
      <c r="E2" s="21"/>
      <c r="F2" s="21"/>
      <c r="G2" s="21"/>
      <c r="H2" s="21"/>
    </row>
    <row r="3" spans="1:8" ht="15.75" customHeight="1">
      <c r="A3" s="24"/>
      <c r="B3" s="25"/>
      <c r="C3" s="22"/>
      <c r="D3" s="26" t="s">
        <v>0</v>
      </c>
      <c r="E3" s="21"/>
      <c r="F3" s="21"/>
      <c r="G3" s="21"/>
      <c r="H3" s="21"/>
    </row>
    <row r="4" spans="1:8" ht="15.75" customHeight="1">
      <c r="A4" s="117" t="s">
        <v>180</v>
      </c>
      <c r="B4" s="118"/>
      <c r="C4" s="117" t="s">
        <v>181</v>
      </c>
      <c r="D4" s="118"/>
      <c r="E4" s="21"/>
      <c r="F4" s="21"/>
      <c r="G4" s="21"/>
      <c r="H4" s="21"/>
    </row>
    <row r="5" spans="1:8" ht="15.75" customHeight="1">
      <c r="A5" s="60" t="s">
        <v>182</v>
      </c>
      <c r="B5" s="59" t="s">
        <v>1</v>
      </c>
      <c r="C5" s="58" t="s">
        <v>2</v>
      </c>
      <c r="D5" s="60" t="s">
        <v>1</v>
      </c>
      <c r="E5" s="21"/>
      <c r="F5" s="21"/>
      <c r="G5" s="21"/>
      <c r="H5" s="21"/>
    </row>
    <row r="6" spans="1:8" ht="15.75" customHeight="1">
      <c r="A6" s="90" t="s">
        <v>200</v>
      </c>
      <c r="B6" s="70">
        <f>SUM('附表3 财政拨款支出表（按功能科目分）'!D7)</f>
        <v>128856.8924</v>
      </c>
      <c r="C6" s="63" t="s">
        <v>5</v>
      </c>
      <c r="D6" s="71">
        <f>SUM('附表3 财政拨款支出表（按功能科目分）'!C10+'附表3 财政拨款支出表（按功能科目分）'!C17+'附表3 财政拨款支出表（按功能科目分）'!C43+'附表3 财政拨款支出表（按功能科目分）'!C47)</f>
        <v>37899.3024</v>
      </c>
      <c r="E6" s="21"/>
      <c r="F6" s="21"/>
      <c r="G6" s="21"/>
      <c r="H6" s="21"/>
    </row>
    <row r="7" spans="1:8" ht="15.75" customHeight="1">
      <c r="A7" s="90" t="s">
        <v>201</v>
      </c>
      <c r="B7" s="70">
        <f>SUM('附表3 财政拨款支出表（按功能科目分）'!E7)</f>
        <v>2211</v>
      </c>
      <c r="C7" s="66" t="s">
        <v>6</v>
      </c>
      <c r="D7" s="71"/>
      <c r="E7" s="21"/>
      <c r="F7" s="21"/>
      <c r="G7" s="21"/>
      <c r="H7" s="21"/>
    </row>
    <row r="8" spans="1:8" ht="15.75" customHeight="1">
      <c r="A8" s="91"/>
      <c r="B8" s="91"/>
      <c r="C8" s="66" t="s">
        <v>7</v>
      </c>
      <c r="D8" s="70"/>
      <c r="E8" s="21"/>
      <c r="F8" s="21"/>
      <c r="G8" s="21"/>
      <c r="H8" s="21"/>
    </row>
    <row r="9" spans="1:8" ht="15.75" customHeight="1">
      <c r="A9" s="67"/>
      <c r="B9" s="70"/>
      <c r="C9" s="66" t="s">
        <v>9</v>
      </c>
      <c r="D9" s="74"/>
      <c r="E9" s="22"/>
      <c r="F9" s="21"/>
      <c r="G9" s="21"/>
      <c r="H9" s="21"/>
    </row>
    <row r="10" spans="1:8" ht="15.75" customHeight="1">
      <c r="A10" s="65"/>
      <c r="B10" s="70"/>
      <c r="C10" s="66" t="s">
        <v>11</v>
      </c>
      <c r="D10" s="74">
        <f>SUM('附表3 财政拨款支出表（按功能科目分）'!C30+'附表3 财政拨款支出表（按功能科目分）'!C75)</f>
        <v>9912.22</v>
      </c>
      <c r="E10" s="22"/>
      <c r="F10" s="21"/>
      <c r="G10" s="21"/>
      <c r="H10" s="21"/>
    </row>
    <row r="11" spans="1:8" ht="15.75" customHeight="1">
      <c r="A11" s="76"/>
      <c r="B11" s="70"/>
      <c r="C11" s="66" t="s">
        <v>13</v>
      </c>
      <c r="D11" s="77"/>
      <c r="E11" s="22"/>
      <c r="F11" s="21"/>
      <c r="G11" s="21"/>
      <c r="H11" s="21"/>
    </row>
    <row r="12" spans="1:8" ht="15.75" customHeight="1">
      <c r="A12" s="65"/>
      <c r="B12" s="70"/>
      <c r="C12" s="66" t="s">
        <v>15</v>
      </c>
      <c r="D12" s="70"/>
      <c r="E12" s="22"/>
      <c r="F12" s="21"/>
      <c r="G12" s="21"/>
      <c r="H12" s="21"/>
    </row>
    <row r="13" spans="1:8" ht="15.75" customHeight="1">
      <c r="A13" s="65"/>
      <c r="B13" s="70"/>
      <c r="C13" s="66" t="s">
        <v>17</v>
      </c>
      <c r="D13" s="74"/>
      <c r="E13" s="22"/>
      <c r="F13" s="21"/>
      <c r="G13" s="21"/>
      <c r="H13" s="21"/>
    </row>
    <row r="14" spans="1:8" ht="15.75" customHeight="1">
      <c r="A14" s="65"/>
      <c r="B14" s="70"/>
      <c r="C14" s="66" t="s">
        <v>19</v>
      </c>
      <c r="D14" s="74"/>
      <c r="E14" s="22"/>
      <c r="F14" s="21"/>
      <c r="G14" s="21"/>
      <c r="H14" s="21"/>
    </row>
    <row r="15" spans="1:8" ht="15.75" customHeight="1">
      <c r="A15" s="73"/>
      <c r="B15" s="78"/>
      <c r="C15" s="66" t="s">
        <v>20</v>
      </c>
      <c r="D15" s="74">
        <f>SUM('附表3 财政拨款支出表（按功能科目分）'!C33+'附表3 财政拨款支出表（按功能科目分）'!C78)</f>
        <v>2904.79</v>
      </c>
      <c r="E15" s="22"/>
      <c r="F15" s="21"/>
      <c r="G15" s="21"/>
      <c r="H15" s="21"/>
    </row>
    <row r="16" spans="1:8" ht="15.75" customHeight="1">
      <c r="A16" s="79"/>
      <c r="B16" s="78"/>
      <c r="C16" s="66" t="s">
        <v>21</v>
      </c>
      <c r="D16" s="74">
        <f>SUM('附表3 财政拨款支出表（按功能科目分）'!C13+'附表3 财政拨款支出表（按功能科目分）'!C36+'附表3 财政拨款支出表（按功能科目分）'!C87)</f>
        <v>30598.940000000002</v>
      </c>
      <c r="E16" s="22"/>
      <c r="F16" s="21"/>
      <c r="G16" s="21"/>
      <c r="H16" s="21"/>
    </row>
    <row r="17" spans="1:8" ht="15.75" customHeight="1">
      <c r="A17" s="79"/>
      <c r="B17" s="78"/>
      <c r="C17" s="66" t="s">
        <v>22</v>
      </c>
      <c r="D17" s="77"/>
      <c r="E17" s="22"/>
      <c r="F17" s="21"/>
      <c r="G17" s="21"/>
      <c r="H17" s="22"/>
    </row>
    <row r="18" spans="1:8" ht="15.75" customHeight="1">
      <c r="A18" s="80"/>
      <c r="B18" s="81"/>
      <c r="C18" s="66" t="s">
        <v>23</v>
      </c>
      <c r="D18" s="70"/>
      <c r="E18" s="21"/>
      <c r="F18" s="21"/>
      <c r="G18" s="21"/>
      <c r="H18" s="21"/>
    </row>
    <row r="19" spans="1:8" ht="15.75" customHeight="1">
      <c r="A19" s="80"/>
      <c r="B19" s="81"/>
      <c r="C19" s="66" t="s">
        <v>24</v>
      </c>
      <c r="D19" s="77">
        <f>SUM('附表3 财政拨款支出表（按功能科目分）'!C96)</f>
        <v>127.95</v>
      </c>
      <c r="E19" s="21"/>
      <c r="F19" s="21"/>
      <c r="G19" s="21"/>
      <c r="H19" s="21"/>
    </row>
    <row r="20" spans="1:8" ht="15.75" customHeight="1">
      <c r="A20" s="84"/>
      <c r="B20" s="78"/>
      <c r="C20" s="69" t="s">
        <v>25</v>
      </c>
      <c r="D20" s="70">
        <f>SUM('附表3 财政拨款支出表（按功能科目分）'!C99)</f>
        <v>46683.9</v>
      </c>
      <c r="E20" s="21"/>
      <c r="F20" s="21"/>
      <c r="G20" s="21"/>
      <c r="H20" s="21"/>
    </row>
    <row r="21" spans="1:8" ht="15.75" customHeight="1">
      <c r="A21" s="84"/>
      <c r="B21" s="78"/>
      <c r="C21" s="69" t="s">
        <v>26</v>
      </c>
      <c r="D21" s="77">
        <f>SUM('附表3 财政拨款支出表（按功能科目分）'!C104)</f>
        <v>2197.5</v>
      </c>
      <c r="E21" s="21"/>
      <c r="F21" s="21"/>
      <c r="G21" s="21"/>
      <c r="H21" s="21"/>
    </row>
    <row r="22" spans="1:8" ht="15.75" customHeight="1">
      <c r="A22" s="84"/>
      <c r="B22" s="86"/>
      <c r="C22" s="69" t="s">
        <v>27</v>
      </c>
      <c r="D22" s="71"/>
      <c r="E22" s="21"/>
      <c r="F22" s="21"/>
      <c r="G22" s="21"/>
      <c r="H22" s="21"/>
    </row>
    <row r="23" spans="1:8" ht="15.75" customHeight="1">
      <c r="A23" s="83"/>
      <c r="B23" s="87"/>
      <c r="C23" s="69" t="s">
        <v>28</v>
      </c>
      <c r="D23" s="71">
        <f>SUM('附表3 财政拨款支出表（按功能科目分）'!C39+'附表3 财政拨款支出表（按功能科目分）'!C107)</f>
        <v>743.29</v>
      </c>
      <c r="E23" s="21"/>
      <c r="F23" s="21"/>
      <c r="G23" s="21"/>
      <c r="H23" s="21"/>
    </row>
    <row r="24" spans="1:8" ht="15.75" customHeight="1">
      <c r="A24" s="83"/>
      <c r="B24" s="87"/>
      <c r="C24" s="69" t="s">
        <v>29</v>
      </c>
      <c r="D24" s="70"/>
      <c r="E24" s="21"/>
      <c r="F24" s="21"/>
      <c r="G24" s="21"/>
      <c r="H24" s="21"/>
    </row>
    <row r="25" spans="1:8" ht="15.75" customHeight="1">
      <c r="A25" s="83"/>
      <c r="B25" s="87"/>
      <c r="C25" s="69" t="s">
        <v>30</v>
      </c>
      <c r="D25" s="77"/>
      <c r="E25" s="21"/>
      <c r="F25" s="21"/>
      <c r="G25" s="21"/>
      <c r="H25" s="21"/>
    </row>
    <row r="26" spans="1:8" ht="15.75" customHeight="1">
      <c r="A26" s="83"/>
      <c r="B26" s="87"/>
      <c r="C26" s="69" t="s">
        <v>31</v>
      </c>
      <c r="D26" s="70"/>
      <c r="E26" s="21"/>
      <c r="F26" s="21"/>
      <c r="G26" s="21"/>
      <c r="H26" s="21"/>
    </row>
    <row r="27" spans="1:8" ht="15.75" customHeight="1">
      <c r="A27" s="84"/>
      <c r="B27" s="87"/>
      <c r="C27" s="69" t="s">
        <v>32</v>
      </c>
      <c r="D27" s="74"/>
      <c r="E27" s="21"/>
      <c r="F27" s="21"/>
      <c r="G27" s="21"/>
      <c r="H27" s="21"/>
    </row>
    <row r="28" spans="1:8" ht="15.75" customHeight="1">
      <c r="A28" s="84"/>
      <c r="B28" s="87"/>
      <c r="C28" s="69" t="s">
        <v>33</v>
      </c>
      <c r="D28" s="77"/>
      <c r="E28" s="21"/>
      <c r="F28" s="21"/>
      <c r="G28" s="21"/>
      <c r="H28" s="21"/>
    </row>
    <row r="29" spans="1:8" ht="15.75" customHeight="1">
      <c r="A29" s="84"/>
      <c r="B29" s="87"/>
      <c r="C29" s="69" t="s">
        <v>34</v>
      </c>
      <c r="D29" s="70"/>
      <c r="E29" s="21"/>
      <c r="F29" s="21"/>
      <c r="G29" s="21"/>
      <c r="H29" s="21"/>
    </row>
    <row r="30" spans="1:8" ht="15.75" customHeight="1">
      <c r="A30" s="61" t="s">
        <v>35</v>
      </c>
      <c r="B30" s="88">
        <f>SUM(B6+B7)</f>
        <v>131067.8924</v>
      </c>
      <c r="C30" s="58" t="s">
        <v>36</v>
      </c>
      <c r="D30" s="89">
        <f>SUM(D6:D29)</f>
        <v>131067.8924</v>
      </c>
      <c r="E30" s="21"/>
      <c r="F30" s="21"/>
      <c r="G30" s="21"/>
      <c r="H30" s="21"/>
    </row>
    <row r="31" spans="1:8" ht="15.75" customHeight="1">
      <c r="A31" s="21"/>
      <c r="B31" s="22"/>
      <c r="C31" s="22"/>
      <c r="D31" s="93">
        <f>SUM(B30-D30)</f>
        <v>0</v>
      </c>
      <c r="E31" s="21"/>
      <c r="F31" s="21"/>
      <c r="G31" s="21"/>
      <c r="H31" s="21"/>
    </row>
    <row r="32" spans="1:8" ht="15.75" customHeight="1">
      <c r="A32" s="21"/>
      <c r="B32" s="22"/>
      <c r="C32" s="22"/>
      <c r="D32" s="22"/>
      <c r="E32" s="21"/>
      <c r="F32" s="21"/>
      <c r="G32" s="21"/>
      <c r="H32" s="21"/>
    </row>
    <row r="33" spans="1:8" ht="15.75" customHeight="1">
      <c r="A33" s="21"/>
      <c r="B33" s="22"/>
      <c r="C33" s="22"/>
      <c r="D33" s="22"/>
      <c r="E33" s="21"/>
      <c r="F33" s="21"/>
      <c r="G33" s="21"/>
      <c r="H33" s="21"/>
    </row>
    <row r="34" spans="1:8" ht="15.75" customHeight="1">
      <c r="A34" s="21"/>
      <c r="B34" s="22"/>
      <c r="C34" s="22"/>
      <c r="D34" s="22"/>
      <c r="E34" s="21"/>
      <c r="F34" s="21"/>
      <c r="G34" s="21"/>
      <c r="H34" s="21"/>
    </row>
    <row r="35" spans="1:8" ht="15.75" customHeight="1">
      <c r="A35" s="21"/>
      <c r="B35" s="22"/>
      <c r="C35" s="21"/>
      <c r="D35" s="22"/>
      <c r="E35" s="21"/>
      <c r="F35" s="21"/>
      <c r="G35" s="21"/>
      <c r="H35" s="21"/>
    </row>
    <row r="36" spans="1:8" ht="15.75" customHeight="1">
      <c r="A36" s="21"/>
      <c r="B36" s="22"/>
      <c r="C36" s="22"/>
      <c r="D36" s="22"/>
      <c r="E36" s="21"/>
      <c r="F36" s="21"/>
      <c r="G36" s="21"/>
      <c r="H36" s="21"/>
    </row>
    <row r="37" spans="1:8" ht="15.75" customHeight="1">
      <c r="A37" s="21"/>
      <c r="B37" s="21"/>
      <c r="C37" s="22"/>
      <c r="D37" s="22"/>
      <c r="E37" s="21"/>
      <c r="F37" s="21"/>
      <c r="G37" s="21"/>
      <c r="H37" s="21"/>
    </row>
    <row r="38" spans="1:8" ht="15.75" customHeight="1">
      <c r="A38" s="21"/>
      <c r="B38" s="21"/>
      <c r="C38" s="22"/>
      <c r="D38" s="22"/>
      <c r="E38" s="21"/>
      <c r="F38" s="21"/>
      <c r="G38" s="21"/>
      <c r="H38" s="21"/>
    </row>
    <row r="39" spans="1:8" ht="15.75" customHeight="1">
      <c r="A39" s="21"/>
      <c r="B39" s="21"/>
      <c r="C39" s="22"/>
      <c r="D39" s="22"/>
      <c r="E39" s="21"/>
      <c r="F39" s="21"/>
      <c r="G39" s="21"/>
      <c r="H39" s="21"/>
    </row>
    <row r="40" spans="1:8" ht="15.75" customHeight="1">
      <c r="A40" s="21"/>
      <c r="B40" s="21"/>
      <c r="C40" s="22"/>
      <c r="D40" s="22"/>
      <c r="E40" s="21"/>
      <c r="F40" s="21"/>
      <c r="G40" s="21"/>
      <c r="H40" s="21"/>
    </row>
  </sheetData>
  <sheetProtection/>
  <mergeCells count="3">
    <mergeCell ref="A2:D2"/>
    <mergeCell ref="A4:B4"/>
    <mergeCell ref="C4:D4"/>
  </mergeCells>
  <printOptions horizontalCentered="1"/>
  <pageMargins left="0.29" right="0.42" top="0.7868055555555555" bottom="0.7868055555555555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1"/>
  <sheetViews>
    <sheetView showGridLines="0" showZeros="0" zoomScalePageLayoutView="0" workbookViewId="0" topLeftCell="A1">
      <selection activeCell="N1" sqref="N1:N16384"/>
    </sheetView>
  </sheetViews>
  <sheetFormatPr defaultColWidth="9.33203125" defaultRowHeight="14.25" customHeight="1"/>
  <cols>
    <col min="1" max="1" width="19.16015625" style="0" customWidth="1"/>
    <col min="2" max="2" width="50.66015625" style="0" bestFit="1" customWidth="1"/>
    <col min="3" max="3" width="20.83203125" style="51" customWidth="1"/>
    <col min="4" max="4" width="13.66015625" style="51" customWidth="1"/>
    <col min="5" max="5" width="12.5" style="0" customWidth="1"/>
    <col min="6" max="6" width="12.33203125" style="0" customWidth="1"/>
  </cols>
  <sheetData>
    <row r="1" spans="1:9" ht="14.25" customHeight="1">
      <c r="A1" s="52" t="s">
        <v>173</v>
      </c>
      <c r="B1" s="27"/>
      <c r="C1" s="97"/>
      <c r="D1" s="97"/>
      <c r="E1" s="28"/>
      <c r="F1" s="29"/>
      <c r="G1" s="28"/>
      <c r="H1" s="28"/>
      <c r="I1" s="28"/>
    </row>
    <row r="2" spans="1:9" ht="21.75" customHeight="1">
      <c r="A2" s="119" t="s">
        <v>174</v>
      </c>
      <c r="B2" s="119"/>
      <c r="C2" s="119"/>
      <c r="D2" s="119"/>
      <c r="E2" s="119"/>
      <c r="F2" s="119"/>
      <c r="G2" s="119"/>
      <c r="H2" s="119"/>
      <c r="I2" s="28"/>
    </row>
    <row r="3" spans="1:9" ht="14.25" customHeight="1">
      <c r="A3" s="30"/>
      <c r="B3" s="31"/>
      <c r="C3" s="98"/>
      <c r="D3" s="98"/>
      <c r="E3" s="31"/>
      <c r="F3" s="31"/>
      <c r="G3" s="28"/>
      <c r="H3" s="32" t="s">
        <v>82</v>
      </c>
      <c r="I3" s="28"/>
    </row>
    <row r="4" spans="1:9" s="6" customFormat="1" ht="14.25" customHeight="1">
      <c r="A4" s="123" t="s">
        <v>169</v>
      </c>
      <c r="B4" s="123" t="s">
        <v>170</v>
      </c>
      <c r="C4" s="125" t="s">
        <v>37</v>
      </c>
      <c r="D4" s="124" t="s">
        <v>171</v>
      </c>
      <c r="E4" s="124"/>
      <c r="F4" s="124"/>
      <c r="G4" s="124"/>
      <c r="H4" s="124"/>
      <c r="I4" s="38"/>
    </row>
    <row r="5" spans="1:9" s="6" customFormat="1" ht="14.25" customHeight="1">
      <c r="A5" s="123"/>
      <c r="B5" s="123"/>
      <c r="C5" s="126"/>
      <c r="D5" s="120" t="s">
        <v>39</v>
      </c>
      <c r="E5" s="122" t="s">
        <v>40</v>
      </c>
      <c r="F5" s="122" t="s">
        <v>41</v>
      </c>
      <c r="G5" s="122" t="s">
        <v>42</v>
      </c>
      <c r="H5" s="122" t="s">
        <v>43</v>
      </c>
      <c r="I5" s="38"/>
    </row>
    <row r="6" spans="1:9" s="6" customFormat="1" ht="26.25" customHeight="1">
      <c r="A6" s="123"/>
      <c r="B6" s="123"/>
      <c r="C6" s="126"/>
      <c r="D6" s="121"/>
      <c r="E6" s="122"/>
      <c r="F6" s="122" t="s">
        <v>41</v>
      </c>
      <c r="G6" s="122" t="s">
        <v>42</v>
      </c>
      <c r="H6" s="122" t="s">
        <v>43</v>
      </c>
      <c r="I6" s="38"/>
    </row>
    <row r="7" spans="1:9" s="55" customFormat="1" ht="14.25" customHeight="1">
      <c r="A7" s="39"/>
      <c r="B7" s="40" t="s">
        <v>37</v>
      </c>
      <c r="C7" s="46">
        <f>SUM(C8+C46)</f>
        <v>131067.8924</v>
      </c>
      <c r="D7" s="46">
        <f>SUM(C7-E7)</f>
        <v>128856.8924</v>
      </c>
      <c r="E7" s="33">
        <v>2211</v>
      </c>
      <c r="F7" s="34"/>
      <c r="G7" s="41"/>
      <c r="H7" s="41"/>
      <c r="I7" s="42"/>
    </row>
    <row r="8" spans="1:9" s="55" customFormat="1" ht="14.25" customHeight="1">
      <c r="A8" s="39"/>
      <c r="B8" s="43" t="s">
        <v>44</v>
      </c>
      <c r="C8" s="46">
        <f>SUM(C9+C16+C42)</f>
        <v>11518.5824</v>
      </c>
      <c r="D8" s="46">
        <f>SUM(D9+D16+D42)</f>
        <v>11518.5824</v>
      </c>
      <c r="E8" s="33"/>
      <c r="F8" s="34"/>
      <c r="G8" s="41"/>
      <c r="H8" s="41"/>
      <c r="I8" s="42"/>
    </row>
    <row r="9" spans="1:9" s="102" customFormat="1" ht="14.25" customHeight="1">
      <c r="A9" s="39"/>
      <c r="B9" s="101" t="s">
        <v>229</v>
      </c>
      <c r="C9" s="46">
        <f>SUM(C10+C13)</f>
        <v>7728.429999999999</v>
      </c>
      <c r="D9" s="46">
        <f>SUM(D10+D13)</f>
        <v>7728.429999999999</v>
      </c>
      <c r="E9" s="33"/>
      <c r="F9" s="34"/>
      <c r="G9" s="41"/>
      <c r="H9" s="41"/>
      <c r="I9" s="42"/>
    </row>
    <row r="10" spans="1:9" s="55" customFormat="1" ht="14.25" customHeight="1">
      <c r="A10" s="103" t="s">
        <v>83</v>
      </c>
      <c r="B10" s="100" t="s">
        <v>84</v>
      </c>
      <c r="C10" s="48">
        <v>7709.95</v>
      </c>
      <c r="D10" s="48">
        <v>7709.95</v>
      </c>
      <c r="E10" s="35"/>
      <c r="F10" s="36"/>
      <c r="G10" s="44"/>
      <c r="H10" s="44"/>
      <c r="I10" s="38"/>
    </row>
    <row r="11" spans="1:9" s="55" customFormat="1" ht="14.25" customHeight="1">
      <c r="A11" s="103" t="s">
        <v>85</v>
      </c>
      <c r="B11" s="100" t="s">
        <v>86</v>
      </c>
      <c r="C11" s="48">
        <v>7709.95</v>
      </c>
      <c r="D11" s="48">
        <v>7709.95</v>
      </c>
      <c r="E11" s="35"/>
      <c r="F11" s="36"/>
      <c r="G11" s="44"/>
      <c r="H11" s="44"/>
      <c r="I11" s="38"/>
    </row>
    <row r="12" spans="1:9" s="55" customFormat="1" ht="14.25" customHeight="1">
      <c r="A12" s="103" t="s">
        <v>87</v>
      </c>
      <c r="B12" s="104" t="s">
        <v>230</v>
      </c>
      <c r="C12" s="48">
        <v>7709.95</v>
      </c>
      <c r="D12" s="48">
        <v>7709.95</v>
      </c>
      <c r="E12" s="35"/>
      <c r="F12" s="36"/>
      <c r="G12" s="44"/>
      <c r="H12" s="44"/>
      <c r="I12" s="38"/>
    </row>
    <row r="13" spans="1:9" s="55" customFormat="1" ht="14.25" customHeight="1">
      <c r="A13" s="103" t="s">
        <v>88</v>
      </c>
      <c r="B13" s="100" t="s">
        <v>89</v>
      </c>
      <c r="C13" s="47">
        <v>18.48</v>
      </c>
      <c r="D13" s="47">
        <v>18.48</v>
      </c>
      <c r="E13" s="35"/>
      <c r="F13" s="36"/>
      <c r="G13" s="44"/>
      <c r="H13" s="44"/>
      <c r="I13" s="38"/>
    </row>
    <row r="14" spans="1:9" s="55" customFormat="1" ht="14.25" customHeight="1">
      <c r="A14" s="103" t="s">
        <v>90</v>
      </c>
      <c r="B14" s="100" t="s">
        <v>91</v>
      </c>
      <c r="C14" s="47">
        <v>18.48</v>
      </c>
      <c r="D14" s="47">
        <v>18.48</v>
      </c>
      <c r="E14" s="35"/>
      <c r="F14" s="36"/>
      <c r="G14" s="44"/>
      <c r="H14" s="44"/>
      <c r="I14" s="38"/>
    </row>
    <row r="15" spans="1:9" s="55" customFormat="1" ht="14.25" customHeight="1">
      <c r="A15" s="103" t="s">
        <v>92</v>
      </c>
      <c r="B15" s="104" t="s">
        <v>231</v>
      </c>
      <c r="C15" s="47">
        <v>18.48</v>
      </c>
      <c r="D15" s="47">
        <v>18.48</v>
      </c>
      <c r="E15" s="35"/>
      <c r="F15" s="36"/>
      <c r="G15" s="44"/>
      <c r="H15" s="44"/>
      <c r="I15" s="38"/>
    </row>
    <row r="16" spans="1:9" s="102" customFormat="1" ht="14.25" customHeight="1">
      <c r="A16" s="39"/>
      <c r="B16" s="101" t="s">
        <v>232</v>
      </c>
      <c r="C16" s="46">
        <f>SUM(C17+C30+C33+C36+C39)</f>
        <v>3360.4499999999994</v>
      </c>
      <c r="D16" s="46">
        <f>SUM(D17+D30+D33+D36+D39)</f>
        <v>3360.4499999999994</v>
      </c>
      <c r="E16" s="33"/>
      <c r="F16" s="34"/>
      <c r="G16" s="41"/>
      <c r="H16" s="41"/>
      <c r="I16" s="42"/>
    </row>
    <row r="17" spans="1:9" s="55" customFormat="1" ht="14.25" customHeight="1">
      <c r="A17" s="103" t="s">
        <v>83</v>
      </c>
      <c r="B17" s="100" t="s">
        <v>84</v>
      </c>
      <c r="C17" s="49">
        <f>SUM(C18+C20+C22+C24+C26+C28)</f>
        <v>3151.6099999999997</v>
      </c>
      <c r="D17" s="49">
        <f>SUM(D18+D20+D22+D24+D26+D28)</f>
        <v>3151.6099999999997</v>
      </c>
      <c r="E17" s="35"/>
      <c r="F17" s="36"/>
      <c r="G17" s="44"/>
      <c r="H17" s="44"/>
      <c r="I17" s="38"/>
    </row>
    <row r="18" spans="1:9" s="55" customFormat="1" ht="14.25" customHeight="1">
      <c r="A18" s="103" t="s">
        <v>85</v>
      </c>
      <c r="B18" s="100" t="s">
        <v>86</v>
      </c>
      <c r="C18" s="94">
        <v>2980.24</v>
      </c>
      <c r="D18" s="94">
        <v>2980.24</v>
      </c>
      <c r="E18" s="35"/>
      <c r="F18" s="36"/>
      <c r="G18" s="44"/>
      <c r="H18" s="44"/>
      <c r="I18" s="38"/>
    </row>
    <row r="19" spans="1:9" s="55" customFormat="1" ht="14.25" customHeight="1">
      <c r="A19" s="103" t="s">
        <v>87</v>
      </c>
      <c r="B19" s="104" t="s">
        <v>230</v>
      </c>
      <c r="C19" s="94">
        <v>2980.24</v>
      </c>
      <c r="D19" s="94">
        <v>2980.24</v>
      </c>
      <c r="E19" s="35"/>
      <c r="F19" s="36"/>
      <c r="G19" s="44"/>
      <c r="H19" s="44"/>
      <c r="I19" s="38"/>
    </row>
    <row r="20" spans="1:9" s="55" customFormat="1" ht="14.25" customHeight="1">
      <c r="A20" s="103" t="s">
        <v>93</v>
      </c>
      <c r="B20" s="100" t="s">
        <v>94</v>
      </c>
      <c r="C20" s="95">
        <v>28.56</v>
      </c>
      <c r="D20" s="95">
        <v>28.56</v>
      </c>
      <c r="E20" s="35"/>
      <c r="F20" s="36"/>
      <c r="G20" s="44"/>
      <c r="H20" s="44"/>
      <c r="I20" s="38"/>
    </row>
    <row r="21" spans="1:9" s="55" customFormat="1" ht="14.25" customHeight="1">
      <c r="A21" s="103" t="s">
        <v>95</v>
      </c>
      <c r="B21" s="104" t="s">
        <v>230</v>
      </c>
      <c r="C21" s="95">
        <v>28.56</v>
      </c>
      <c r="D21" s="95">
        <v>28.56</v>
      </c>
      <c r="E21" s="35"/>
      <c r="F21" s="36"/>
      <c r="G21" s="44"/>
      <c r="H21" s="44"/>
      <c r="I21" s="38"/>
    </row>
    <row r="22" spans="1:9" s="55" customFormat="1" ht="14.25" customHeight="1">
      <c r="A22" s="103" t="s">
        <v>96</v>
      </c>
      <c r="B22" s="100" t="s">
        <v>97</v>
      </c>
      <c r="C22" s="95">
        <v>40.98</v>
      </c>
      <c r="D22" s="95">
        <v>40.98</v>
      </c>
      <c r="E22" s="35"/>
      <c r="F22" s="36"/>
      <c r="G22" s="44"/>
      <c r="H22" s="44"/>
      <c r="I22" s="38"/>
    </row>
    <row r="23" spans="1:9" s="55" customFormat="1" ht="14.25" customHeight="1">
      <c r="A23" s="103" t="s">
        <v>98</v>
      </c>
      <c r="B23" s="104" t="s">
        <v>230</v>
      </c>
      <c r="C23" s="95">
        <v>40.98</v>
      </c>
      <c r="D23" s="95">
        <v>40.98</v>
      </c>
      <c r="E23" s="35"/>
      <c r="F23" s="36"/>
      <c r="G23" s="44"/>
      <c r="H23" s="44"/>
      <c r="I23" s="38"/>
    </row>
    <row r="24" spans="1:9" s="55" customFormat="1" ht="14.25" customHeight="1">
      <c r="A24" s="103" t="s">
        <v>99</v>
      </c>
      <c r="B24" s="100" t="s">
        <v>100</v>
      </c>
      <c r="C24" s="49">
        <v>17.62</v>
      </c>
      <c r="D24" s="49">
        <v>17.62</v>
      </c>
      <c r="E24" s="35"/>
      <c r="F24" s="36"/>
      <c r="G24" s="44"/>
      <c r="H24" s="44"/>
      <c r="I24" s="38"/>
    </row>
    <row r="25" spans="1:9" s="55" customFormat="1" ht="14.25" customHeight="1">
      <c r="A25" s="103" t="s">
        <v>101</v>
      </c>
      <c r="B25" s="104" t="s">
        <v>230</v>
      </c>
      <c r="C25" s="49">
        <v>17.62</v>
      </c>
      <c r="D25" s="49">
        <v>17.62</v>
      </c>
      <c r="E25" s="35"/>
      <c r="F25" s="36"/>
      <c r="G25" s="44"/>
      <c r="H25" s="44"/>
      <c r="I25" s="38"/>
    </row>
    <row r="26" spans="1:9" s="55" customFormat="1" ht="14.25" customHeight="1">
      <c r="A26" s="103" t="s">
        <v>102</v>
      </c>
      <c r="B26" s="100" t="s">
        <v>103</v>
      </c>
      <c r="C26" s="49">
        <v>66.55</v>
      </c>
      <c r="D26" s="49">
        <v>66.55</v>
      </c>
      <c r="E26" s="35"/>
      <c r="F26" s="36"/>
      <c r="G26" s="44"/>
      <c r="H26" s="44"/>
      <c r="I26" s="38"/>
    </row>
    <row r="27" spans="1:9" s="55" customFormat="1" ht="14.25" customHeight="1">
      <c r="A27" s="103" t="s">
        <v>104</v>
      </c>
      <c r="B27" s="104" t="s">
        <v>230</v>
      </c>
      <c r="C27" s="49">
        <v>66.55</v>
      </c>
      <c r="D27" s="49">
        <v>66.55</v>
      </c>
      <c r="E27" s="35"/>
      <c r="F27" s="36"/>
      <c r="G27" s="44"/>
      <c r="H27" s="44"/>
      <c r="I27" s="38"/>
    </row>
    <row r="28" spans="1:9" s="55" customFormat="1" ht="14.25" customHeight="1">
      <c r="A28" s="103" t="s">
        <v>105</v>
      </c>
      <c r="B28" s="100" t="s">
        <v>106</v>
      </c>
      <c r="C28" s="49">
        <v>17.66</v>
      </c>
      <c r="D28" s="49">
        <v>17.66</v>
      </c>
      <c r="E28" s="35"/>
      <c r="F28" s="36"/>
      <c r="G28" s="44"/>
      <c r="H28" s="44"/>
      <c r="I28" s="38"/>
    </row>
    <row r="29" spans="1:9" s="55" customFormat="1" ht="14.25" customHeight="1">
      <c r="A29" s="103" t="s">
        <v>107</v>
      </c>
      <c r="B29" s="104" t="s">
        <v>230</v>
      </c>
      <c r="C29" s="49">
        <v>17.66</v>
      </c>
      <c r="D29" s="49">
        <v>17.66</v>
      </c>
      <c r="E29" s="35"/>
      <c r="F29" s="36"/>
      <c r="G29" s="44"/>
      <c r="H29" s="44"/>
      <c r="I29" s="38"/>
    </row>
    <row r="30" spans="1:9" s="55" customFormat="1" ht="14.25" customHeight="1">
      <c r="A30" s="103" t="s">
        <v>108</v>
      </c>
      <c r="B30" s="100" t="s">
        <v>109</v>
      </c>
      <c r="C30" s="49">
        <v>14.73</v>
      </c>
      <c r="D30" s="49">
        <v>14.73</v>
      </c>
      <c r="E30" s="35"/>
      <c r="F30" s="36"/>
      <c r="G30" s="44"/>
      <c r="H30" s="44"/>
      <c r="I30" s="38"/>
    </row>
    <row r="31" spans="1:9" s="55" customFormat="1" ht="14.25" customHeight="1">
      <c r="A31" s="103" t="s">
        <v>110</v>
      </c>
      <c r="B31" s="100" t="s">
        <v>111</v>
      </c>
      <c r="C31" s="49">
        <v>14.73</v>
      </c>
      <c r="D31" s="49">
        <v>14.73</v>
      </c>
      <c r="E31" s="35"/>
      <c r="F31" s="36"/>
      <c r="G31" s="44"/>
      <c r="H31" s="44"/>
      <c r="I31" s="38"/>
    </row>
    <row r="32" spans="1:9" s="55" customFormat="1" ht="14.25" customHeight="1">
      <c r="A32" s="103" t="s">
        <v>112</v>
      </c>
      <c r="B32" s="104" t="s">
        <v>233</v>
      </c>
      <c r="C32" s="49">
        <v>14.73</v>
      </c>
      <c r="D32" s="49">
        <v>14.73</v>
      </c>
      <c r="E32" s="35"/>
      <c r="F32" s="36"/>
      <c r="G32" s="44"/>
      <c r="H32" s="44"/>
      <c r="I32" s="38"/>
    </row>
    <row r="33" spans="1:9" s="55" customFormat="1" ht="14.25" customHeight="1">
      <c r="A33" s="103" t="s">
        <v>113</v>
      </c>
      <c r="B33" s="100" t="s">
        <v>114</v>
      </c>
      <c r="C33" s="92">
        <v>29.47</v>
      </c>
      <c r="D33" s="92">
        <v>29.47</v>
      </c>
      <c r="E33" s="35"/>
      <c r="F33" s="36"/>
      <c r="G33" s="44"/>
      <c r="H33" s="44"/>
      <c r="I33" s="38"/>
    </row>
    <row r="34" spans="1:9" s="55" customFormat="1" ht="14.25" customHeight="1">
      <c r="A34" s="103" t="s">
        <v>115</v>
      </c>
      <c r="B34" s="100" t="s">
        <v>116</v>
      </c>
      <c r="C34" s="92">
        <v>29.47</v>
      </c>
      <c r="D34" s="92">
        <v>29.47</v>
      </c>
      <c r="E34" s="35"/>
      <c r="F34" s="36"/>
      <c r="G34" s="44"/>
      <c r="H34" s="44"/>
      <c r="I34" s="38"/>
    </row>
    <row r="35" spans="1:9" s="55" customFormat="1" ht="14.25" customHeight="1">
      <c r="A35" s="103" t="s">
        <v>117</v>
      </c>
      <c r="B35" s="104" t="s">
        <v>234</v>
      </c>
      <c r="C35" s="49">
        <v>29.47</v>
      </c>
      <c r="D35" s="49">
        <v>29.47</v>
      </c>
      <c r="E35" s="35"/>
      <c r="F35" s="36"/>
      <c r="G35" s="44"/>
      <c r="H35" s="44"/>
      <c r="I35" s="38"/>
    </row>
    <row r="36" spans="1:9" s="55" customFormat="1" ht="14.25" customHeight="1">
      <c r="A36" s="103" t="s">
        <v>88</v>
      </c>
      <c r="B36" s="100" t="s">
        <v>89</v>
      </c>
      <c r="C36" s="49">
        <v>123.35</v>
      </c>
      <c r="D36" s="49">
        <v>123.35</v>
      </c>
      <c r="E36" s="35"/>
      <c r="F36" s="36"/>
      <c r="G36" s="44"/>
      <c r="H36" s="44"/>
      <c r="I36" s="38"/>
    </row>
    <row r="37" spans="1:9" s="55" customFormat="1" ht="14.25" customHeight="1">
      <c r="A37" s="103" t="s">
        <v>90</v>
      </c>
      <c r="B37" s="100" t="s">
        <v>91</v>
      </c>
      <c r="C37" s="49">
        <v>123.35</v>
      </c>
      <c r="D37" s="49">
        <v>123.35</v>
      </c>
      <c r="E37" s="35"/>
      <c r="F37" s="36"/>
      <c r="G37" s="44"/>
      <c r="H37" s="44"/>
      <c r="I37" s="38"/>
    </row>
    <row r="38" spans="1:9" s="55" customFormat="1" ht="14.25" customHeight="1">
      <c r="A38" s="103" t="s">
        <v>92</v>
      </c>
      <c r="B38" s="104" t="s">
        <v>231</v>
      </c>
      <c r="C38" s="49">
        <v>123.35</v>
      </c>
      <c r="D38" s="49">
        <v>123.35</v>
      </c>
      <c r="E38" s="35"/>
      <c r="F38" s="36"/>
      <c r="G38" s="44"/>
      <c r="H38" s="44"/>
      <c r="I38" s="38"/>
    </row>
    <row r="39" spans="1:9" s="55" customFormat="1" ht="14.25" customHeight="1">
      <c r="A39" s="103" t="s">
        <v>118</v>
      </c>
      <c r="B39" s="100" t="s">
        <v>119</v>
      </c>
      <c r="C39" s="49">
        <v>41.29</v>
      </c>
      <c r="D39" s="49">
        <v>41.29</v>
      </c>
      <c r="E39" s="35"/>
      <c r="F39" s="36"/>
      <c r="G39" s="44"/>
      <c r="H39" s="44"/>
      <c r="I39" s="38"/>
    </row>
    <row r="40" spans="1:9" s="55" customFormat="1" ht="14.25" customHeight="1">
      <c r="A40" s="103" t="s">
        <v>120</v>
      </c>
      <c r="B40" s="100" t="s">
        <v>121</v>
      </c>
      <c r="C40" s="49">
        <v>41.29</v>
      </c>
      <c r="D40" s="49">
        <v>41.29</v>
      </c>
      <c r="E40" s="35"/>
      <c r="F40" s="36"/>
      <c r="G40" s="44"/>
      <c r="H40" s="44"/>
      <c r="I40" s="105"/>
    </row>
    <row r="41" spans="1:9" s="55" customFormat="1" ht="14.25" customHeight="1">
      <c r="A41" s="103" t="s">
        <v>122</v>
      </c>
      <c r="B41" s="104" t="s">
        <v>230</v>
      </c>
      <c r="C41" s="49">
        <v>41.29</v>
      </c>
      <c r="D41" s="49">
        <v>41.29</v>
      </c>
      <c r="E41" s="35"/>
      <c r="F41" s="36"/>
      <c r="G41" s="44"/>
      <c r="H41" s="44"/>
      <c r="I41" s="105"/>
    </row>
    <row r="42" spans="1:9" s="102" customFormat="1" ht="14.25" customHeight="1">
      <c r="A42" s="39"/>
      <c r="B42" s="101" t="s">
        <v>235</v>
      </c>
      <c r="C42" s="48">
        <v>429.7024</v>
      </c>
      <c r="D42" s="48">
        <v>429.7024</v>
      </c>
      <c r="E42" s="33"/>
      <c r="F42" s="34"/>
      <c r="G42" s="41"/>
      <c r="H42" s="41"/>
      <c r="I42" s="106"/>
    </row>
    <row r="43" spans="1:9" s="55" customFormat="1" ht="14.25" customHeight="1">
      <c r="A43" s="103" t="s">
        <v>83</v>
      </c>
      <c r="B43" s="100" t="s">
        <v>84</v>
      </c>
      <c r="C43" s="48">
        <v>429.7024</v>
      </c>
      <c r="D43" s="48">
        <v>429.7024</v>
      </c>
      <c r="E43" s="35"/>
      <c r="F43" s="36"/>
      <c r="G43" s="44"/>
      <c r="H43" s="44"/>
      <c r="I43" s="38"/>
    </row>
    <row r="44" spans="1:9" s="55" customFormat="1" ht="14.25" customHeight="1">
      <c r="A44" s="103" t="s">
        <v>85</v>
      </c>
      <c r="B44" s="100" t="s">
        <v>86</v>
      </c>
      <c r="C44" s="48">
        <v>429.7024</v>
      </c>
      <c r="D44" s="48">
        <v>429.7024</v>
      </c>
      <c r="E44" s="35"/>
      <c r="F44" s="36"/>
      <c r="G44" s="44"/>
      <c r="H44" s="44"/>
      <c r="I44" s="38"/>
    </row>
    <row r="45" spans="1:9" s="55" customFormat="1" ht="14.25" customHeight="1">
      <c r="A45" s="103" t="s">
        <v>87</v>
      </c>
      <c r="B45" s="104" t="s">
        <v>230</v>
      </c>
      <c r="C45" s="48">
        <v>429.7024</v>
      </c>
      <c r="D45" s="48">
        <v>429.7024</v>
      </c>
      <c r="E45" s="35"/>
      <c r="F45" s="36"/>
      <c r="G45" s="44"/>
      <c r="H45" s="44"/>
      <c r="I45" s="38"/>
    </row>
    <row r="46" spans="1:9" s="55" customFormat="1" ht="14.25" customHeight="1">
      <c r="A46" s="39"/>
      <c r="B46" s="43" t="s">
        <v>12</v>
      </c>
      <c r="C46" s="46">
        <f>SUM(C47+C75+C78+C87+C96+C99+C104+C107)</f>
        <v>119549.31</v>
      </c>
      <c r="D46" s="46">
        <f>SUM(C46-E46)</f>
        <v>117338.31</v>
      </c>
      <c r="E46" s="33">
        <v>2211</v>
      </c>
      <c r="F46" s="33">
        <v>0</v>
      </c>
      <c r="G46" s="45">
        <v>0</v>
      </c>
      <c r="H46" s="45">
        <v>0</v>
      </c>
      <c r="I46" s="105"/>
    </row>
    <row r="47" spans="1:9" s="55" customFormat="1" ht="14.25" customHeight="1">
      <c r="A47" s="108" t="s">
        <v>83</v>
      </c>
      <c r="B47" s="111" t="s">
        <v>84</v>
      </c>
      <c r="C47" s="99">
        <v>26608.04</v>
      </c>
      <c r="D47" s="99">
        <v>26608.04</v>
      </c>
      <c r="E47" s="37">
        <v>0</v>
      </c>
      <c r="F47" s="37"/>
      <c r="G47" s="44"/>
      <c r="H47" s="44"/>
      <c r="I47" s="105"/>
    </row>
    <row r="48" spans="1:9" s="55" customFormat="1" ht="14.25" customHeight="1">
      <c r="A48" s="108" t="s">
        <v>85</v>
      </c>
      <c r="B48" s="111" t="s">
        <v>86</v>
      </c>
      <c r="C48" s="99">
        <v>1286.48</v>
      </c>
      <c r="D48" s="99">
        <v>1286.48</v>
      </c>
      <c r="E48" s="37">
        <v>0</v>
      </c>
      <c r="F48" s="37"/>
      <c r="G48" s="44"/>
      <c r="H48" s="44"/>
      <c r="I48" s="105"/>
    </row>
    <row r="49" spans="1:9" s="55" customFormat="1" ht="14.25" customHeight="1">
      <c r="A49" s="108" t="s">
        <v>123</v>
      </c>
      <c r="B49" s="108" t="s">
        <v>236</v>
      </c>
      <c r="C49" s="99">
        <v>72</v>
      </c>
      <c r="D49" s="99">
        <v>72</v>
      </c>
      <c r="E49" s="37">
        <v>0</v>
      </c>
      <c r="F49" s="37"/>
      <c r="G49" s="44"/>
      <c r="H49" s="44"/>
      <c r="I49" s="105"/>
    </row>
    <row r="50" spans="1:9" s="55" customFormat="1" ht="14.25" customHeight="1">
      <c r="A50" s="108" t="s">
        <v>124</v>
      </c>
      <c r="B50" s="108" t="s">
        <v>237</v>
      </c>
      <c r="C50" s="99">
        <v>100</v>
      </c>
      <c r="D50" s="99">
        <v>100</v>
      </c>
      <c r="E50" s="37">
        <v>0</v>
      </c>
      <c r="F50" s="37"/>
      <c r="G50" s="44"/>
      <c r="H50" s="44"/>
      <c r="I50" s="105"/>
    </row>
    <row r="51" spans="1:9" s="55" customFormat="1" ht="14.25" customHeight="1">
      <c r="A51" s="108" t="s">
        <v>125</v>
      </c>
      <c r="B51" s="108" t="s">
        <v>238</v>
      </c>
      <c r="C51" s="99">
        <v>1114.48</v>
      </c>
      <c r="D51" s="99">
        <v>1114.48</v>
      </c>
      <c r="E51" s="37">
        <v>0</v>
      </c>
      <c r="F51" s="37"/>
      <c r="G51" s="44"/>
      <c r="H51" s="44"/>
      <c r="I51" s="105"/>
    </row>
    <row r="52" spans="1:9" s="55" customFormat="1" ht="14.25" customHeight="1">
      <c r="A52" s="108" t="s">
        <v>93</v>
      </c>
      <c r="B52" s="111" t="s">
        <v>94</v>
      </c>
      <c r="C52" s="99">
        <v>1769.2</v>
      </c>
      <c r="D52" s="99">
        <v>1769.2</v>
      </c>
      <c r="E52" s="37">
        <v>0</v>
      </c>
      <c r="F52" s="37"/>
      <c r="G52" s="44"/>
      <c r="H52" s="44"/>
      <c r="I52" s="105"/>
    </row>
    <row r="53" spans="1:9" s="55" customFormat="1" ht="14.25" customHeight="1">
      <c r="A53" s="108" t="s">
        <v>126</v>
      </c>
      <c r="B53" s="108" t="s">
        <v>239</v>
      </c>
      <c r="C53" s="99">
        <v>1769.2</v>
      </c>
      <c r="D53" s="99">
        <v>1769.2</v>
      </c>
      <c r="E53" s="37">
        <v>0</v>
      </c>
      <c r="F53" s="37"/>
      <c r="G53" s="44"/>
      <c r="H53" s="44"/>
      <c r="I53" s="105"/>
    </row>
    <row r="54" spans="1:9" s="55" customFormat="1" ht="14.25" customHeight="1">
      <c r="A54" s="108" t="s">
        <v>207</v>
      </c>
      <c r="B54" s="111" t="s">
        <v>208</v>
      </c>
      <c r="C54" s="99">
        <v>17.8</v>
      </c>
      <c r="D54" s="99">
        <v>17.8</v>
      </c>
      <c r="E54" s="37">
        <v>0</v>
      </c>
      <c r="F54" s="37"/>
      <c r="G54" s="44"/>
      <c r="H54" s="44"/>
      <c r="I54" s="105"/>
    </row>
    <row r="55" spans="1:9" s="55" customFormat="1" ht="14.25" customHeight="1">
      <c r="A55" s="108" t="s">
        <v>209</v>
      </c>
      <c r="B55" s="108" t="s">
        <v>240</v>
      </c>
      <c r="C55" s="99">
        <v>17.8</v>
      </c>
      <c r="D55" s="99">
        <v>17.8</v>
      </c>
      <c r="E55" s="37">
        <v>0</v>
      </c>
      <c r="F55" s="37"/>
      <c r="G55" s="44"/>
      <c r="H55" s="44"/>
      <c r="I55" s="105"/>
    </row>
    <row r="56" spans="1:9" s="55" customFormat="1" ht="14.25" customHeight="1">
      <c r="A56" s="108" t="s">
        <v>96</v>
      </c>
      <c r="B56" s="111" t="s">
        <v>97</v>
      </c>
      <c r="C56" s="99">
        <v>344.44</v>
      </c>
      <c r="D56" s="99">
        <v>344.44</v>
      </c>
      <c r="E56" s="37">
        <v>0</v>
      </c>
      <c r="F56" s="37"/>
      <c r="G56" s="44"/>
      <c r="H56" s="44"/>
      <c r="I56" s="105"/>
    </row>
    <row r="57" spans="1:9" s="55" customFormat="1" ht="14.25" customHeight="1">
      <c r="A57" s="108" t="s">
        <v>127</v>
      </c>
      <c r="B57" s="108" t="s">
        <v>241</v>
      </c>
      <c r="C57" s="99">
        <v>344.44</v>
      </c>
      <c r="D57" s="99">
        <v>344.44</v>
      </c>
      <c r="E57" s="37">
        <v>0</v>
      </c>
      <c r="F57" s="37"/>
      <c r="G57" s="44"/>
      <c r="H57" s="44"/>
      <c r="I57" s="105"/>
    </row>
    <row r="58" spans="1:9" s="55" customFormat="1" ht="14.25" customHeight="1">
      <c r="A58" s="108" t="s">
        <v>128</v>
      </c>
      <c r="B58" s="111" t="s">
        <v>129</v>
      </c>
      <c r="C58" s="99">
        <v>670</v>
      </c>
      <c r="D58" s="99">
        <v>670</v>
      </c>
      <c r="E58" s="37">
        <v>0</v>
      </c>
      <c r="F58" s="37"/>
      <c r="G58" s="44"/>
      <c r="H58" s="44"/>
      <c r="I58" s="105"/>
    </row>
    <row r="59" spans="1:9" s="55" customFormat="1" ht="14.25" customHeight="1">
      <c r="A59" s="108" t="s">
        <v>130</v>
      </c>
      <c r="B59" s="108" t="s">
        <v>242</v>
      </c>
      <c r="C59" s="99">
        <v>670</v>
      </c>
      <c r="D59" s="99">
        <v>670</v>
      </c>
      <c r="E59" s="37">
        <v>0</v>
      </c>
      <c r="F59" s="37"/>
      <c r="G59" s="44"/>
      <c r="H59" s="44"/>
      <c r="I59" s="105"/>
    </row>
    <row r="60" spans="1:9" s="55" customFormat="1" ht="14.25" customHeight="1">
      <c r="A60" s="108" t="s">
        <v>99</v>
      </c>
      <c r="B60" s="111" t="s">
        <v>100</v>
      </c>
      <c r="C60" s="99">
        <v>12</v>
      </c>
      <c r="D60" s="99">
        <v>12</v>
      </c>
      <c r="E60" s="37">
        <v>0</v>
      </c>
      <c r="F60" s="37"/>
      <c r="G60" s="44"/>
      <c r="H60" s="44"/>
      <c r="I60" s="105"/>
    </row>
    <row r="61" spans="1:9" s="55" customFormat="1" ht="14.25" customHeight="1">
      <c r="A61" s="108" t="s">
        <v>131</v>
      </c>
      <c r="B61" s="108" t="s">
        <v>243</v>
      </c>
      <c r="C61" s="99">
        <v>12</v>
      </c>
      <c r="D61" s="99">
        <v>12</v>
      </c>
      <c r="E61" s="37">
        <v>0</v>
      </c>
      <c r="F61" s="37"/>
      <c r="G61" s="44"/>
      <c r="H61" s="44"/>
      <c r="I61" s="105"/>
    </row>
    <row r="62" spans="1:9" s="55" customFormat="1" ht="14.25" customHeight="1">
      <c r="A62" s="108" t="s">
        <v>132</v>
      </c>
      <c r="B62" s="111" t="s">
        <v>133</v>
      </c>
      <c r="C62" s="99">
        <v>194</v>
      </c>
      <c r="D62" s="99">
        <v>194</v>
      </c>
      <c r="E62" s="37">
        <v>0</v>
      </c>
      <c r="F62" s="37"/>
      <c r="G62" s="44"/>
      <c r="H62" s="44"/>
      <c r="I62" s="105"/>
    </row>
    <row r="63" spans="1:9" s="55" customFormat="1" ht="14.25" customHeight="1">
      <c r="A63" s="108" t="s">
        <v>134</v>
      </c>
      <c r="B63" s="108" t="s">
        <v>244</v>
      </c>
      <c r="C63" s="99">
        <v>194</v>
      </c>
      <c r="D63" s="99">
        <v>194</v>
      </c>
      <c r="E63" s="37">
        <v>0</v>
      </c>
      <c r="F63" s="37"/>
      <c r="G63" s="44"/>
      <c r="H63" s="44"/>
      <c r="I63" s="105"/>
    </row>
    <row r="64" spans="1:9" s="55" customFormat="1" ht="14.25" customHeight="1">
      <c r="A64" s="108" t="s">
        <v>135</v>
      </c>
      <c r="B64" s="111" t="s">
        <v>136</v>
      </c>
      <c r="C64" s="99">
        <v>187</v>
      </c>
      <c r="D64" s="99">
        <v>187</v>
      </c>
      <c r="E64" s="37">
        <v>0</v>
      </c>
      <c r="F64" s="37"/>
      <c r="G64" s="44"/>
      <c r="H64" s="44"/>
      <c r="I64" s="105"/>
    </row>
    <row r="65" spans="1:9" s="55" customFormat="1" ht="14.25" customHeight="1">
      <c r="A65" s="108" t="s">
        <v>137</v>
      </c>
      <c r="B65" s="108" t="s">
        <v>245</v>
      </c>
      <c r="C65" s="99">
        <v>187</v>
      </c>
      <c r="D65" s="99">
        <v>187</v>
      </c>
      <c r="E65" s="37">
        <v>0</v>
      </c>
      <c r="F65" s="37"/>
      <c r="G65" s="44"/>
      <c r="H65" s="44"/>
      <c r="I65" s="105"/>
    </row>
    <row r="66" spans="1:9" s="55" customFormat="1" ht="14.25" customHeight="1">
      <c r="A66" s="108" t="s">
        <v>102</v>
      </c>
      <c r="B66" s="111" t="s">
        <v>103</v>
      </c>
      <c r="C66" s="99">
        <v>1007.12</v>
      </c>
      <c r="D66" s="99">
        <v>1007.12</v>
      </c>
      <c r="E66" s="37">
        <v>0</v>
      </c>
      <c r="F66" s="37"/>
      <c r="G66" s="44"/>
      <c r="H66" s="44"/>
      <c r="I66" s="105"/>
    </row>
    <row r="67" spans="1:9" s="55" customFormat="1" ht="14.25" customHeight="1">
      <c r="A67" s="108" t="s">
        <v>138</v>
      </c>
      <c r="B67" s="108" t="s">
        <v>246</v>
      </c>
      <c r="C67" s="99">
        <v>1007.12</v>
      </c>
      <c r="D67" s="99">
        <v>1007.12</v>
      </c>
      <c r="E67" s="37">
        <v>0</v>
      </c>
      <c r="F67" s="37"/>
      <c r="G67" s="44"/>
      <c r="H67" s="44"/>
      <c r="I67" s="105"/>
    </row>
    <row r="68" spans="1:9" s="55" customFormat="1" ht="14.25" customHeight="1">
      <c r="A68" s="108" t="s">
        <v>139</v>
      </c>
      <c r="B68" s="111" t="s">
        <v>140</v>
      </c>
      <c r="C68" s="99">
        <v>200</v>
      </c>
      <c r="D68" s="99">
        <v>200</v>
      </c>
      <c r="E68" s="37"/>
      <c r="F68" s="37"/>
      <c r="G68" s="44"/>
      <c r="H68" s="44"/>
      <c r="I68" s="105"/>
    </row>
    <row r="69" spans="1:9" s="55" customFormat="1" ht="14.25" customHeight="1">
      <c r="A69" s="108" t="s">
        <v>141</v>
      </c>
      <c r="B69" s="108" t="s">
        <v>247</v>
      </c>
      <c r="C69" s="99">
        <v>200</v>
      </c>
      <c r="D69" s="99">
        <v>200</v>
      </c>
      <c r="E69" s="37"/>
      <c r="F69" s="37"/>
      <c r="G69" s="44"/>
      <c r="H69" s="44"/>
      <c r="I69" s="105"/>
    </row>
    <row r="70" spans="1:9" s="55" customFormat="1" ht="14.25" customHeight="1">
      <c r="A70" s="108" t="s">
        <v>105</v>
      </c>
      <c r="B70" s="111" t="s">
        <v>106</v>
      </c>
      <c r="C70" s="99">
        <v>4600</v>
      </c>
      <c r="D70" s="99">
        <v>4600</v>
      </c>
      <c r="E70" s="37"/>
      <c r="F70" s="37"/>
      <c r="G70" s="44"/>
      <c r="H70" s="44"/>
      <c r="I70" s="105"/>
    </row>
    <row r="71" spans="1:9" s="55" customFormat="1" ht="14.25" customHeight="1">
      <c r="A71" s="108" t="s">
        <v>210</v>
      </c>
      <c r="B71" s="108" t="s">
        <v>248</v>
      </c>
      <c r="C71" s="99">
        <v>30</v>
      </c>
      <c r="D71" s="99">
        <v>30</v>
      </c>
      <c r="E71" s="37"/>
      <c r="F71" s="37"/>
      <c r="G71" s="44"/>
      <c r="H71" s="44"/>
      <c r="I71" s="105"/>
    </row>
    <row r="72" spans="1:9" s="55" customFormat="1" ht="14.25" customHeight="1">
      <c r="A72" s="108" t="s">
        <v>142</v>
      </c>
      <c r="B72" s="108" t="s">
        <v>249</v>
      </c>
      <c r="C72" s="99">
        <v>4570</v>
      </c>
      <c r="D72" s="99">
        <v>4570</v>
      </c>
      <c r="E72" s="37"/>
      <c r="F72" s="37"/>
      <c r="G72" s="44"/>
      <c r="H72" s="44"/>
      <c r="I72" s="105"/>
    </row>
    <row r="73" spans="1:9" s="55" customFormat="1" ht="14.25" customHeight="1">
      <c r="A73" s="108" t="s">
        <v>143</v>
      </c>
      <c r="B73" s="111" t="s">
        <v>144</v>
      </c>
      <c r="C73" s="99">
        <v>16320</v>
      </c>
      <c r="D73" s="99">
        <v>16320</v>
      </c>
      <c r="E73" s="37"/>
      <c r="F73" s="37"/>
      <c r="G73" s="44"/>
      <c r="H73" s="44"/>
      <c r="I73" s="105"/>
    </row>
    <row r="74" spans="1:9" s="55" customFormat="1" ht="14.25" customHeight="1">
      <c r="A74" s="108" t="s">
        <v>145</v>
      </c>
      <c r="B74" s="108" t="s">
        <v>250</v>
      </c>
      <c r="C74" s="99">
        <v>16320</v>
      </c>
      <c r="D74" s="99">
        <v>16320</v>
      </c>
      <c r="E74" s="37"/>
      <c r="F74" s="37"/>
      <c r="G74" s="44"/>
      <c r="H74" s="44"/>
      <c r="I74" s="105"/>
    </row>
    <row r="75" spans="1:9" s="55" customFormat="1" ht="14.25" customHeight="1">
      <c r="A75" s="108" t="s">
        <v>108</v>
      </c>
      <c r="B75" s="111" t="s">
        <v>109</v>
      </c>
      <c r="C75" s="99">
        <v>9897.49</v>
      </c>
      <c r="D75" s="99">
        <v>9897.49</v>
      </c>
      <c r="E75" s="37"/>
      <c r="F75" s="37"/>
      <c r="G75" s="44"/>
      <c r="H75" s="44"/>
      <c r="I75" s="105"/>
    </row>
    <row r="76" spans="1:9" s="55" customFormat="1" ht="14.25" customHeight="1">
      <c r="A76" s="108" t="s">
        <v>211</v>
      </c>
      <c r="B76" s="111" t="s">
        <v>212</v>
      </c>
      <c r="C76" s="99">
        <v>9897.49</v>
      </c>
      <c r="D76" s="99">
        <v>9897.49</v>
      </c>
      <c r="E76" s="37"/>
      <c r="F76" s="37"/>
      <c r="G76" s="44"/>
      <c r="H76" s="44"/>
      <c r="I76" s="105"/>
    </row>
    <row r="77" spans="1:9" s="55" customFormat="1" ht="14.25" customHeight="1">
      <c r="A77" s="108" t="s">
        <v>213</v>
      </c>
      <c r="B77" s="108" t="s">
        <v>251</v>
      </c>
      <c r="C77" s="99">
        <v>9897.49</v>
      </c>
      <c r="D77" s="99">
        <v>9897.49</v>
      </c>
      <c r="E77" s="37">
        <v>0</v>
      </c>
      <c r="F77" s="37"/>
      <c r="G77" s="44"/>
      <c r="H77" s="44"/>
      <c r="I77" s="105"/>
    </row>
    <row r="78" spans="1:8" s="55" customFormat="1" ht="14.25" customHeight="1">
      <c r="A78" s="108" t="s">
        <v>113</v>
      </c>
      <c r="B78" s="111" t="s">
        <v>114</v>
      </c>
      <c r="C78" s="99">
        <v>2875.32</v>
      </c>
      <c r="D78" s="99">
        <v>2875.32</v>
      </c>
      <c r="E78" s="107"/>
      <c r="F78" s="107"/>
      <c r="G78" s="96"/>
      <c r="H78" s="96"/>
    </row>
    <row r="79" spans="1:8" s="55" customFormat="1" ht="14.25" customHeight="1">
      <c r="A79" s="108" t="s">
        <v>146</v>
      </c>
      <c r="B79" s="111" t="s">
        <v>147</v>
      </c>
      <c r="C79" s="99">
        <v>10</v>
      </c>
      <c r="D79" s="99">
        <v>10</v>
      </c>
      <c r="E79" s="107"/>
      <c r="F79" s="107"/>
      <c r="G79" s="96"/>
      <c r="H79" s="96"/>
    </row>
    <row r="80" spans="1:8" s="55" customFormat="1" ht="14.25" customHeight="1">
      <c r="A80" s="108" t="s">
        <v>148</v>
      </c>
      <c r="B80" s="108" t="s">
        <v>252</v>
      </c>
      <c r="C80" s="99">
        <v>10</v>
      </c>
      <c r="D80" s="99">
        <v>10</v>
      </c>
      <c r="E80" s="107"/>
      <c r="F80" s="107"/>
      <c r="G80" s="96"/>
      <c r="H80" s="96"/>
    </row>
    <row r="81" spans="1:8" s="55" customFormat="1" ht="14.25" customHeight="1">
      <c r="A81" s="108" t="s">
        <v>115</v>
      </c>
      <c r="B81" s="111" t="s">
        <v>116</v>
      </c>
      <c r="C81" s="99">
        <v>2532.32</v>
      </c>
      <c r="D81" s="99">
        <v>2532.32</v>
      </c>
      <c r="E81" s="107"/>
      <c r="F81" s="107"/>
      <c r="G81" s="96"/>
      <c r="H81" s="96"/>
    </row>
    <row r="82" spans="1:8" s="55" customFormat="1" ht="14.25" customHeight="1">
      <c r="A82" s="108" t="s">
        <v>117</v>
      </c>
      <c r="B82" s="108" t="s">
        <v>234</v>
      </c>
      <c r="C82" s="99">
        <v>2532.32</v>
      </c>
      <c r="D82" s="99">
        <v>2532.32</v>
      </c>
      <c r="E82" s="107"/>
      <c r="F82" s="107"/>
      <c r="G82" s="96"/>
      <c r="H82" s="96"/>
    </row>
    <row r="83" spans="1:8" s="55" customFormat="1" ht="14.25" customHeight="1">
      <c r="A83" s="108" t="s">
        <v>214</v>
      </c>
      <c r="B83" s="111" t="s">
        <v>215</v>
      </c>
      <c r="C83" s="99">
        <v>135</v>
      </c>
      <c r="D83" s="99">
        <v>135</v>
      </c>
      <c r="E83" s="107"/>
      <c r="F83" s="107"/>
      <c r="G83" s="96"/>
      <c r="H83" s="96"/>
    </row>
    <row r="84" spans="1:8" s="55" customFormat="1" ht="14.25" customHeight="1">
      <c r="A84" s="108" t="s">
        <v>216</v>
      </c>
      <c r="B84" s="108" t="s">
        <v>253</v>
      </c>
      <c r="C84" s="99">
        <v>135</v>
      </c>
      <c r="D84" s="99">
        <v>135</v>
      </c>
      <c r="E84" s="107"/>
      <c r="F84" s="107"/>
      <c r="G84" s="96"/>
      <c r="H84" s="96"/>
    </row>
    <row r="85" spans="1:8" s="55" customFormat="1" ht="14.25" customHeight="1">
      <c r="A85" s="108" t="s">
        <v>217</v>
      </c>
      <c r="B85" s="111" t="s">
        <v>218</v>
      </c>
      <c r="C85" s="99">
        <v>198</v>
      </c>
      <c r="D85" s="99">
        <v>198</v>
      </c>
      <c r="E85" s="107"/>
      <c r="F85" s="107"/>
      <c r="G85" s="96"/>
      <c r="H85" s="96"/>
    </row>
    <row r="86" spans="1:8" s="55" customFormat="1" ht="14.25" customHeight="1">
      <c r="A86" s="108" t="s">
        <v>219</v>
      </c>
      <c r="B86" s="108" t="s">
        <v>254</v>
      </c>
      <c r="C86" s="99">
        <v>198</v>
      </c>
      <c r="D86" s="99">
        <v>198</v>
      </c>
      <c r="E86" s="107"/>
      <c r="F86" s="107"/>
      <c r="G86" s="96"/>
      <c r="H86" s="96"/>
    </row>
    <row r="87" spans="1:8" s="55" customFormat="1" ht="14.25" customHeight="1">
      <c r="A87" s="108" t="s">
        <v>88</v>
      </c>
      <c r="B87" s="111" t="s">
        <v>89</v>
      </c>
      <c r="C87" s="99">
        <v>30457.11</v>
      </c>
      <c r="D87" s="99">
        <v>30457.11</v>
      </c>
      <c r="E87" s="107"/>
      <c r="F87" s="107"/>
      <c r="G87" s="96"/>
      <c r="H87" s="96"/>
    </row>
    <row r="88" spans="1:8" s="55" customFormat="1" ht="14.25" customHeight="1">
      <c r="A88" s="108" t="s">
        <v>90</v>
      </c>
      <c r="B88" s="111" t="s">
        <v>91</v>
      </c>
      <c r="C88" s="99">
        <v>16311.65</v>
      </c>
      <c r="D88" s="99">
        <v>16311.65</v>
      </c>
      <c r="E88" s="107"/>
      <c r="F88" s="107"/>
      <c r="G88" s="96"/>
      <c r="H88" s="96"/>
    </row>
    <row r="89" spans="1:8" s="55" customFormat="1" ht="14.25" customHeight="1">
      <c r="A89" s="108" t="s">
        <v>92</v>
      </c>
      <c r="B89" s="108" t="s">
        <v>231</v>
      </c>
      <c r="C89" s="99">
        <v>16311.65</v>
      </c>
      <c r="D89" s="99">
        <v>16311.65</v>
      </c>
      <c r="E89" s="107"/>
      <c r="F89" s="107"/>
      <c r="G89" s="96"/>
      <c r="H89" s="96"/>
    </row>
    <row r="90" spans="1:8" s="55" customFormat="1" ht="14.25" customHeight="1">
      <c r="A90" s="108" t="s">
        <v>149</v>
      </c>
      <c r="B90" s="111" t="s">
        <v>150</v>
      </c>
      <c r="C90" s="99">
        <v>11934.46</v>
      </c>
      <c r="D90" s="99">
        <v>11934.46</v>
      </c>
      <c r="E90" s="107"/>
      <c r="F90" s="107"/>
      <c r="G90" s="96"/>
      <c r="H90" s="96"/>
    </row>
    <row r="91" spans="1:8" s="55" customFormat="1" ht="14.25" customHeight="1">
      <c r="A91" s="108" t="s">
        <v>151</v>
      </c>
      <c r="B91" s="108" t="s">
        <v>255</v>
      </c>
      <c r="C91" s="99">
        <v>11934.46</v>
      </c>
      <c r="D91" s="99">
        <v>11934.46</v>
      </c>
      <c r="E91" s="50"/>
      <c r="F91" s="107"/>
      <c r="G91" s="96"/>
      <c r="H91" s="96"/>
    </row>
    <row r="92" spans="1:8" s="55" customFormat="1" ht="14.25" customHeight="1">
      <c r="A92" s="108" t="s">
        <v>152</v>
      </c>
      <c r="B92" s="111" t="s">
        <v>220</v>
      </c>
      <c r="C92" s="99">
        <v>2211</v>
      </c>
      <c r="D92" s="96"/>
      <c r="E92" s="99">
        <v>2211</v>
      </c>
      <c r="F92" s="107"/>
      <c r="G92" s="96"/>
      <c r="H92" s="96"/>
    </row>
    <row r="93" spans="1:8" s="55" customFormat="1" ht="14.25" customHeight="1">
      <c r="A93" s="108" t="s">
        <v>153</v>
      </c>
      <c r="B93" s="108" t="s">
        <v>256</v>
      </c>
      <c r="C93" s="99">
        <v>500</v>
      </c>
      <c r="D93" s="96"/>
      <c r="E93" s="99">
        <v>500</v>
      </c>
      <c r="F93" s="107"/>
      <c r="G93" s="96"/>
      <c r="H93" s="96"/>
    </row>
    <row r="94" spans="1:8" s="55" customFormat="1" ht="14.25" customHeight="1">
      <c r="A94" s="108" t="s">
        <v>154</v>
      </c>
      <c r="B94" s="108" t="s">
        <v>257</v>
      </c>
      <c r="C94" s="99">
        <v>1248</v>
      </c>
      <c r="D94" s="96"/>
      <c r="E94" s="99">
        <v>1248</v>
      </c>
      <c r="F94" s="107"/>
      <c r="G94" s="96"/>
      <c r="H94" s="96"/>
    </row>
    <row r="95" spans="1:8" s="55" customFormat="1" ht="14.25" customHeight="1">
      <c r="A95" s="108" t="s">
        <v>155</v>
      </c>
      <c r="B95" s="108" t="s">
        <v>258</v>
      </c>
      <c r="C95" s="99">
        <v>463</v>
      </c>
      <c r="D95" s="96"/>
      <c r="E95" s="99">
        <v>463</v>
      </c>
      <c r="F95" s="107"/>
      <c r="G95" s="96"/>
      <c r="H95" s="96"/>
    </row>
    <row r="96" spans="1:8" s="55" customFormat="1" ht="14.25" customHeight="1">
      <c r="A96" s="108" t="s">
        <v>156</v>
      </c>
      <c r="B96" s="111" t="s">
        <v>157</v>
      </c>
      <c r="C96" s="99">
        <v>127.95</v>
      </c>
      <c r="D96" s="99">
        <v>127.95</v>
      </c>
      <c r="E96" s="50"/>
      <c r="F96" s="107"/>
      <c r="G96" s="96"/>
      <c r="H96" s="96"/>
    </row>
    <row r="97" spans="1:8" s="55" customFormat="1" ht="14.25" customHeight="1">
      <c r="A97" s="108" t="s">
        <v>158</v>
      </c>
      <c r="B97" s="111" t="s">
        <v>159</v>
      </c>
      <c r="C97" s="99">
        <v>127.95</v>
      </c>
      <c r="D97" s="99">
        <v>127.95</v>
      </c>
      <c r="E97" s="50"/>
      <c r="F97" s="107"/>
      <c r="G97" s="96"/>
      <c r="H97" s="96"/>
    </row>
    <row r="98" spans="1:8" s="55" customFormat="1" ht="14.25" customHeight="1">
      <c r="A98" s="108" t="s">
        <v>160</v>
      </c>
      <c r="B98" s="108" t="s">
        <v>259</v>
      </c>
      <c r="C98" s="99">
        <v>127.95</v>
      </c>
      <c r="D98" s="99">
        <v>127.95</v>
      </c>
      <c r="E98" s="50"/>
      <c r="F98" s="107"/>
      <c r="G98" s="96"/>
      <c r="H98" s="96"/>
    </row>
    <row r="99" spans="1:8" s="55" customFormat="1" ht="14.25" customHeight="1">
      <c r="A99" s="108" t="s">
        <v>161</v>
      </c>
      <c r="B99" s="111" t="s">
        <v>162</v>
      </c>
      <c r="C99" s="99">
        <v>46683.9</v>
      </c>
      <c r="D99" s="99">
        <v>46683.9</v>
      </c>
      <c r="E99" s="50"/>
      <c r="F99" s="107"/>
      <c r="G99" s="96"/>
      <c r="H99" s="96"/>
    </row>
    <row r="100" spans="1:8" s="55" customFormat="1" ht="14.25" customHeight="1">
      <c r="A100" s="108" t="s">
        <v>163</v>
      </c>
      <c r="B100" s="111" t="s">
        <v>164</v>
      </c>
      <c r="C100" s="99">
        <v>46628.9</v>
      </c>
      <c r="D100" s="99">
        <v>46628.9</v>
      </c>
      <c r="E100" s="50"/>
      <c r="F100" s="107"/>
      <c r="G100" s="96"/>
      <c r="H100" s="96"/>
    </row>
    <row r="101" spans="1:8" s="55" customFormat="1" ht="14.25" customHeight="1">
      <c r="A101" s="108" t="s">
        <v>165</v>
      </c>
      <c r="B101" s="108" t="s">
        <v>260</v>
      </c>
      <c r="C101" s="99">
        <v>46628.9</v>
      </c>
      <c r="D101" s="99">
        <v>46628.9</v>
      </c>
      <c r="E101" s="50"/>
      <c r="F101" s="107"/>
      <c r="G101" s="96"/>
      <c r="H101" s="96"/>
    </row>
    <row r="102" spans="1:8" s="55" customFormat="1" ht="14.25" customHeight="1">
      <c r="A102" s="108" t="s">
        <v>221</v>
      </c>
      <c r="B102" s="111" t="s">
        <v>222</v>
      </c>
      <c r="C102" s="99">
        <v>55</v>
      </c>
      <c r="D102" s="99">
        <v>55</v>
      </c>
      <c r="E102" s="50"/>
      <c r="F102" s="107"/>
      <c r="G102" s="96"/>
      <c r="H102" s="96"/>
    </row>
    <row r="103" spans="1:8" s="55" customFormat="1" ht="14.25" customHeight="1">
      <c r="A103" s="108" t="s">
        <v>223</v>
      </c>
      <c r="B103" s="108" t="s">
        <v>261</v>
      </c>
      <c r="C103" s="99">
        <v>55</v>
      </c>
      <c r="D103" s="99">
        <v>55</v>
      </c>
      <c r="E103" s="50"/>
      <c r="F103" s="107"/>
      <c r="G103" s="96"/>
      <c r="H103" s="96"/>
    </row>
    <row r="104" spans="1:8" s="55" customFormat="1" ht="14.25" customHeight="1">
      <c r="A104" s="108" t="s">
        <v>224</v>
      </c>
      <c r="B104" s="111" t="s">
        <v>225</v>
      </c>
      <c r="C104" s="99">
        <v>2197.5</v>
      </c>
      <c r="D104" s="99">
        <v>2197.5</v>
      </c>
      <c r="E104" s="50"/>
      <c r="F104" s="107"/>
      <c r="G104" s="96"/>
      <c r="H104" s="96"/>
    </row>
    <row r="105" spans="1:8" s="55" customFormat="1" ht="14.25" customHeight="1">
      <c r="A105" s="108" t="s">
        <v>226</v>
      </c>
      <c r="B105" s="111" t="s">
        <v>227</v>
      </c>
      <c r="C105" s="99">
        <v>2197.5</v>
      </c>
      <c r="D105" s="99">
        <v>2197.5</v>
      </c>
      <c r="E105" s="50"/>
      <c r="F105" s="107"/>
      <c r="G105" s="96"/>
      <c r="H105" s="96"/>
    </row>
    <row r="106" spans="1:8" s="55" customFormat="1" ht="14.25" customHeight="1">
      <c r="A106" s="108" t="s">
        <v>228</v>
      </c>
      <c r="B106" s="108" t="s">
        <v>262</v>
      </c>
      <c r="C106" s="99">
        <v>2197.5</v>
      </c>
      <c r="D106" s="99">
        <v>2197.5</v>
      </c>
      <c r="E106" s="107"/>
      <c r="F106" s="107"/>
      <c r="G106" s="96"/>
      <c r="H106" s="96"/>
    </row>
    <row r="107" spans="1:8" s="55" customFormat="1" ht="14.25" customHeight="1">
      <c r="A107" s="108" t="s">
        <v>118</v>
      </c>
      <c r="B107" s="111" t="s">
        <v>119</v>
      </c>
      <c r="C107" s="99">
        <v>702</v>
      </c>
      <c r="D107" s="99">
        <v>702</v>
      </c>
      <c r="E107" s="107"/>
      <c r="F107" s="107"/>
      <c r="G107" s="96"/>
      <c r="H107" s="96"/>
    </row>
    <row r="108" spans="1:8" s="55" customFormat="1" ht="14.25" customHeight="1">
      <c r="A108" s="108" t="s">
        <v>120</v>
      </c>
      <c r="B108" s="111" t="s">
        <v>121</v>
      </c>
      <c r="C108" s="99">
        <v>702</v>
      </c>
      <c r="D108" s="99">
        <v>702</v>
      </c>
      <c r="E108" s="107"/>
      <c r="F108" s="107"/>
      <c r="G108" s="96"/>
      <c r="H108" s="96"/>
    </row>
    <row r="109" spans="1:8" s="55" customFormat="1" ht="14.25" customHeight="1">
      <c r="A109" s="108" t="s">
        <v>166</v>
      </c>
      <c r="B109" s="108" t="s">
        <v>263</v>
      </c>
      <c r="C109" s="99">
        <v>282</v>
      </c>
      <c r="D109" s="99">
        <v>282</v>
      </c>
      <c r="E109" s="107"/>
      <c r="F109" s="107"/>
      <c r="G109" s="96"/>
      <c r="H109" s="96"/>
    </row>
    <row r="110" spans="1:8" s="55" customFormat="1" ht="14.25" customHeight="1">
      <c r="A110" s="108" t="s">
        <v>167</v>
      </c>
      <c r="B110" s="108" t="s">
        <v>264</v>
      </c>
      <c r="C110" s="99">
        <v>120</v>
      </c>
      <c r="D110" s="99">
        <v>120</v>
      </c>
      <c r="E110" s="107"/>
      <c r="F110" s="107"/>
      <c r="G110" s="96"/>
      <c r="H110" s="96"/>
    </row>
    <row r="111" spans="1:8" s="55" customFormat="1" ht="14.25" customHeight="1">
      <c r="A111" s="108" t="s">
        <v>168</v>
      </c>
      <c r="B111" s="108" t="s">
        <v>265</v>
      </c>
      <c r="C111" s="99">
        <v>300</v>
      </c>
      <c r="D111" s="99">
        <v>300</v>
      </c>
      <c r="E111" s="107"/>
      <c r="F111" s="107"/>
      <c r="G111" s="96"/>
      <c r="H111" s="96"/>
    </row>
    <row r="112" spans="3:6" s="55" customFormat="1" ht="14.25" customHeight="1">
      <c r="C112" s="51"/>
      <c r="D112" s="51"/>
      <c r="E112" s="109"/>
      <c r="F112" s="109"/>
    </row>
    <row r="113" spans="3:6" s="55" customFormat="1" ht="14.25" customHeight="1">
      <c r="C113" s="51"/>
      <c r="D113" s="51"/>
      <c r="E113" s="109"/>
      <c r="F113" s="109"/>
    </row>
    <row r="114" spans="3:6" s="55" customFormat="1" ht="14.25" customHeight="1">
      <c r="C114" s="51"/>
      <c r="D114" s="51"/>
      <c r="E114" s="109"/>
      <c r="F114" s="109"/>
    </row>
    <row r="115" spans="3:6" s="55" customFormat="1" ht="14.25" customHeight="1">
      <c r="C115" s="51"/>
      <c r="D115" s="51"/>
      <c r="E115" s="109"/>
      <c r="F115" s="109"/>
    </row>
    <row r="116" spans="3:6" s="55" customFormat="1" ht="14.25" customHeight="1">
      <c r="C116" s="51"/>
      <c r="D116" s="51"/>
      <c r="E116" s="109"/>
      <c r="F116" s="109"/>
    </row>
    <row r="117" spans="3:6" s="55" customFormat="1" ht="14.25" customHeight="1">
      <c r="C117" s="51"/>
      <c r="D117" s="51"/>
      <c r="E117" s="109"/>
      <c r="F117" s="109"/>
    </row>
    <row r="118" spans="3:6" s="55" customFormat="1" ht="14.25" customHeight="1">
      <c r="C118" s="51"/>
      <c r="D118" s="51"/>
      <c r="E118" s="109"/>
      <c r="F118" s="109"/>
    </row>
    <row r="119" spans="3:6" s="55" customFormat="1" ht="14.25" customHeight="1">
      <c r="C119" s="51"/>
      <c r="D119" s="51"/>
      <c r="E119" s="109"/>
      <c r="F119" s="109"/>
    </row>
    <row r="120" spans="3:4" s="55" customFormat="1" ht="14.25" customHeight="1">
      <c r="C120" s="51"/>
      <c r="D120" s="51"/>
    </row>
    <row r="121" spans="3:4" s="55" customFormat="1" ht="14.25" customHeight="1">
      <c r="C121" s="51"/>
      <c r="D121" s="51"/>
    </row>
    <row r="122" spans="3:4" s="55" customFormat="1" ht="14.25" customHeight="1">
      <c r="C122" s="51"/>
      <c r="D122" s="51"/>
    </row>
    <row r="123" spans="3:4" s="55" customFormat="1" ht="14.25" customHeight="1">
      <c r="C123" s="51"/>
      <c r="D123" s="51"/>
    </row>
    <row r="124" spans="3:4" s="55" customFormat="1" ht="14.25" customHeight="1">
      <c r="C124" s="51"/>
      <c r="D124" s="51"/>
    </row>
    <row r="125" spans="3:4" s="55" customFormat="1" ht="14.25" customHeight="1">
      <c r="C125" s="51"/>
      <c r="D125" s="51"/>
    </row>
    <row r="126" spans="3:4" s="55" customFormat="1" ht="14.25" customHeight="1">
      <c r="C126" s="51"/>
      <c r="D126" s="51"/>
    </row>
    <row r="127" spans="3:4" s="55" customFormat="1" ht="14.25" customHeight="1">
      <c r="C127" s="51"/>
      <c r="D127" s="51"/>
    </row>
    <row r="128" spans="3:4" s="55" customFormat="1" ht="14.25" customHeight="1">
      <c r="C128" s="51"/>
      <c r="D128" s="51"/>
    </row>
    <row r="129" spans="3:4" s="55" customFormat="1" ht="14.25" customHeight="1">
      <c r="C129" s="51"/>
      <c r="D129" s="51"/>
    </row>
    <row r="130" spans="3:4" s="55" customFormat="1" ht="14.25" customHeight="1">
      <c r="C130" s="51"/>
      <c r="D130" s="51"/>
    </row>
    <row r="131" spans="3:4" s="55" customFormat="1" ht="14.25" customHeight="1">
      <c r="C131" s="51"/>
      <c r="D131" s="51"/>
    </row>
    <row r="132" spans="3:4" s="55" customFormat="1" ht="14.25" customHeight="1">
      <c r="C132" s="51"/>
      <c r="D132" s="51"/>
    </row>
    <row r="133" spans="3:4" s="55" customFormat="1" ht="14.25" customHeight="1">
      <c r="C133" s="51"/>
      <c r="D133" s="51"/>
    </row>
    <row r="134" spans="3:4" s="55" customFormat="1" ht="14.25" customHeight="1">
      <c r="C134" s="51"/>
      <c r="D134" s="51"/>
    </row>
    <row r="135" spans="3:4" s="55" customFormat="1" ht="14.25" customHeight="1">
      <c r="C135" s="51"/>
      <c r="D135" s="51"/>
    </row>
    <row r="136" spans="3:4" s="55" customFormat="1" ht="14.25" customHeight="1">
      <c r="C136" s="51"/>
      <c r="D136" s="51"/>
    </row>
    <row r="137" spans="3:4" s="55" customFormat="1" ht="14.25" customHeight="1">
      <c r="C137" s="51"/>
      <c r="D137" s="51"/>
    </row>
    <row r="138" spans="3:4" s="55" customFormat="1" ht="14.25" customHeight="1">
      <c r="C138" s="51"/>
      <c r="D138" s="51"/>
    </row>
    <row r="139" spans="3:4" s="55" customFormat="1" ht="14.25" customHeight="1">
      <c r="C139" s="51"/>
      <c r="D139" s="51"/>
    </row>
    <row r="140" spans="3:4" s="55" customFormat="1" ht="14.25" customHeight="1">
      <c r="C140" s="51"/>
      <c r="D140" s="51"/>
    </row>
    <row r="141" spans="3:4" s="55" customFormat="1" ht="14.25" customHeight="1">
      <c r="C141" s="51"/>
      <c r="D141" s="51"/>
    </row>
    <row r="142" spans="3:4" s="55" customFormat="1" ht="14.25" customHeight="1">
      <c r="C142" s="51"/>
      <c r="D142" s="51"/>
    </row>
    <row r="143" spans="3:4" s="55" customFormat="1" ht="14.25" customHeight="1">
      <c r="C143" s="51"/>
      <c r="D143" s="51"/>
    </row>
    <row r="144" spans="3:4" s="55" customFormat="1" ht="14.25" customHeight="1">
      <c r="C144" s="51"/>
      <c r="D144" s="51"/>
    </row>
    <row r="145" spans="3:4" s="55" customFormat="1" ht="14.25" customHeight="1">
      <c r="C145" s="51"/>
      <c r="D145" s="51"/>
    </row>
    <row r="146" spans="3:4" s="55" customFormat="1" ht="14.25" customHeight="1">
      <c r="C146" s="51"/>
      <c r="D146" s="51"/>
    </row>
    <row r="147" spans="3:4" s="55" customFormat="1" ht="14.25" customHeight="1">
      <c r="C147" s="51"/>
      <c r="D147" s="51"/>
    </row>
    <row r="148" spans="3:4" s="55" customFormat="1" ht="14.25" customHeight="1">
      <c r="C148" s="51"/>
      <c r="D148" s="51"/>
    </row>
    <row r="149" spans="3:4" s="55" customFormat="1" ht="14.25" customHeight="1">
      <c r="C149" s="51"/>
      <c r="D149" s="51"/>
    </row>
    <row r="150" spans="3:4" s="55" customFormat="1" ht="14.25" customHeight="1">
      <c r="C150" s="51"/>
      <c r="D150" s="51"/>
    </row>
    <row r="151" spans="3:4" s="55" customFormat="1" ht="14.25" customHeight="1">
      <c r="C151" s="51"/>
      <c r="D151" s="51"/>
    </row>
    <row r="152" spans="3:4" s="55" customFormat="1" ht="14.25" customHeight="1">
      <c r="C152" s="51"/>
      <c r="D152" s="51"/>
    </row>
    <row r="153" spans="3:4" s="55" customFormat="1" ht="14.25" customHeight="1">
      <c r="C153" s="51"/>
      <c r="D153" s="51"/>
    </row>
    <row r="154" spans="3:4" s="55" customFormat="1" ht="14.25" customHeight="1">
      <c r="C154" s="51"/>
      <c r="D154" s="51"/>
    </row>
    <row r="155" spans="3:4" s="55" customFormat="1" ht="14.25" customHeight="1">
      <c r="C155" s="51"/>
      <c r="D155" s="51"/>
    </row>
    <row r="156" spans="3:4" s="55" customFormat="1" ht="14.25" customHeight="1">
      <c r="C156" s="51"/>
      <c r="D156" s="51"/>
    </row>
    <row r="157" spans="3:4" s="55" customFormat="1" ht="14.25" customHeight="1">
      <c r="C157" s="51"/>
      <c r="D157" s="51"/>
    </row>
    <row r="158" spans="3:4" s="55" customFormat="1" ht="14.25" customHeight="1">
      <c r="C158" s="51"/>
      <c r="D158" s="51"/>
    </row>
    <row r="159" spans="3:4" s="55" customFormat="1" ht="14.25" customHeight="1">
      <c r="C159" s="51"/>
      <c r="D159" s="51"/>
    </row>
    <row r="160" spans="3:4" s="55" customFormat="1" ht="14.25" customHeight="1">
      <c r="C160" s="51"/>
      <c r="D160" s="51"/>
    </row>
    <row r="161" spans="3:4" s="55" customFormat="1" ht="14.25" customHeight="1">
      <c r="C161" s="51"/>
      <c r="D161" s="51"/>
    </row>
    <row r="162" spans="3:4" s="55" customFormat="1" ht="14.25" customHeight="1">
      <c r="C162" s="51"/>
      <c r="D162" s="51"/>
    </row>
    <row r="163" spans="3:4" s="55" customFormat="1" ht="14.25" customHeight="1">
      <c r="C163" s="51"/>
      <c r="D163" s="51"/>
    </row>
    <row r="164" spans="3:4" s="55" customFormat="1" ht="14.25" customHeight="1">
      <c r="C164" s="51"/>
      <c r="D164" s="51"/>
    </row>
    <row r="165" spans="3:4" s="55" customFormat="1" ht="14.25" customHeight="1">
      <c r="C165" s="51"/>
      <c r="D165" s="51"/>
    </row>
    <row r="166" spans="3:4" s="55" customFormat="1" ht="14.25" customHeight="1">
      <c r="C166" s="51"/>
      <c r="D166" s="51"/>
    </row>
    <row r="167" spans="3:4" s="55" customFormat="1" ht="14.25" customHeight="1">
      <c r="C167" s="51"/>
      <c r="D167" s="51"/>
    </row>
    <row r="168" spans="3:4" s="55" customFormat="1" ht="14.25" customHeight="1">
      <c r="C168" s="51"/>
      <c r="D168" s="51"/>
    </row>
    <row r="169" spans="3:4" s="55" customFormat="1" ht="14.25" customHeight="1">
      <c r="C169" s="51"/>
      <c r="D169" s="51"/>
    </row>
    <row r="170" spans="3:4" s="55" customFormat="1" ht="14.25" customHeight="1">
      <c r="C170" s="51"/>
      <c r="D170" s="51"/>
    </row>
    <row r="171" spans="3:4" s="55" customFormat="1" ht="14.25" customHeight="1">
      <c r="C171" s="51"/>
      <c r="D171" s="51"/>
    </row>
    <row r="172" spans="3:4" s="55" customFormat="1" ht="14.25" customHeight="1">
      <c r="C172" s="51"/>
      <c r="D172" s="51"/>
    </row>
    <row r="173" spans="3:4" s="55" customFormat="1" ht="14.25" customHeight="1">
      <c r="C173" s="51"/>
      <c r="D173" s="51"/>
    </row>
    <row r="174" spans="3:4" s="55" customFormat="1" ht="14.25" customHeight="1">
      <c r="C174" s="51"/>
      <c r="D174" s="51"/>
    </row>
    <row r="175" spans="3:4" s="55" customFormat="1" ht="14.25" customHeight="1">
      <c r="C175" s="51"/>
      <c r="D175" s="51"/>
    </row>
    <row r="176" spans="3:4" s="55" customFormat="1" ht="14.25" customHeight="1">
      <c r="C176" s="51"/>
      <c r="D176" s="51"/>
    </row>
    <row r="177" spans="3:4" s="55" customFormat="1" ht="14.25" customHeight="1">
      <c r="C177" s="51"/>
      <c r="D177" s="51"/>
    </row>
    <row r="178" spans="3:4" s="55" customFormat="1" ht="14.25" customHeight="1">
      <c r="C178" s="51"/>
      <c r="D178" s="51"/>
    </row>
    <row r="179" spans="3:4" s="55" customFormat="1" ht="14.25" customHeight="1">
      <c r="C179" s="51"/>
      <c r="D179" s="51"/>
    </row>
    <row r="180" spans="3:4" s="55" customFormat="1" ht="14.25" customHeight="1">
      <c r="C180" s="51"/>
      <c r="D180" s="51"/>
    </row>
    <row r="181" spans="3:4" s="55" customFormat="1" ht="14.25" customHeight="1">
      <c r="C181" s="51"/>
      <c r="D181" s="51"/>
    </row>
    <row r="182" spans="3:4" s="55" customFormat="1" ht="14.25" customHeight="1">
      <c r="C182" s="51"/>
      <c r="D182" s="51"/>
    </row>
    <row r="183" spans="3:4" s="55" customFormat="1" ht="14.25" customHeight="1">
      <c r="C183" s="51"/>
      <c r="D183" s="51"/>
    </row>
    <row r="184" spans="3:4" s="55" customFormat="1" ht="14.25" customHeight="1">
      <c r="C184" s="51"/>
      <c r="D184" s="51"/>
    </row>
    <row r="185" spans="3:4" s="55" customFormat="1" ht="14.25" customHeight="1">
      <c r="C185" s="51"/>
      <c r="D185" s="51"/>
    </row>
    <row r="186" spans="3:4" s="55" customFormat="1" ht="14.25" customHeight="1">
      <c r="C186" s="51"/>
      <c r="D186" s="51"/>
    </row>
    <row r="187" spans="3:4" s="55" customFormat="1" ht="14.25" customHeight="1">
      <c r="C187" s="51"/>
      <c r="D187" s="51"/>
    </row>
    <row r="188" spans="3:4" s="55" customFormat="1" ht="14.25" customHeight="1">
      <c r="C188" s="51"/>
      <c r="D188" s="51"/>
    </row>
    <row r="189" spans="3:4" s="55" customFormat="1" ht="14.25" customHeight="1">
      <c r="C189" s="51"/>
      <c r="D189" s="51"/>
    </row>
    <row r="190" spans="3:4" s="55" customFormat="1" ht="14.25" customHeight="1">
      <c r="C190" s="51"/>
      <c r="D190" s="51"/>
    </row>
    <row r="191" spans="3:4" s="55" customFormat="1" ht="14.25" customHeight="1">
      <c r="C191" s="51"/>
      <c r="D191" s="51"/>
    </row>
    <row r="192" spans="3:4" s="55" customFormat="1" ht="14.25" customHeight="1">
      <c r="C192" s="51"/>
      <c r="D192" s="51"/>
    </row>
    <row r="193" spans="3:4" s="55" customFormat="1" ht="14.25" customHeight="1">
      <c r="C193" s="51"/>
      <c r="D193" s="51"/>
    </row>
    <row r="194" spans="3:4" s="55" customFormat="1" ht="14.25" customHeight="1">
      <c r="C194" s="51"/>
      <c r="D194" s="51"/>
    </row>
    <row r="195" spans="3:4" s="55" customFormat="1" ht="14.25" customHeight="1">
      <c r="C195" s="51"/>
      <c r="D195" s="51"/>
    </row>
    <row r="196" spans="3:4" s="55" customFormat="1" ht="14.25" customHeight="1">
      <c r="C196" s="51"/>
      <c r="D196" s="51"/>
    </row>
    <row r="197" spans="3:4" s="55" customFormat="1" ht="14.25" customHeight="1">
      <c r="C197" s="51"/>
      <c r="D197" s="51"/>
    </row>
    <row r="198" spans="3:4" s="55" customFormat="1" ht="14.25" customHeight="1">
      <c r="C198" s="51"/>
      <c r="D198" s="51"/>
    </row>
    <row r="199" spans="3:4" s="55" customFormat="1" ht="14.25" customHeight="1">
      <c r="C199" s="51"/>
      <c r="D199" s="51"/>
    </row>
    <row r="200" spans="3:4" s="55" customFormat="1" ht="14.25" customHeight="1">
      <c r="C200" s="51"/>
      <c r="D200" s="51"/>
    </row>
    <row r="201" spans="3:4" s="55" customFormat="1" ht="14.25" customHeight="1">
      <c r="C201" s="51"/>
      <c r="D201" s="51"/>
    </row>
    <row r="202" spans="3:4" s="55" customFormat="1" ht="14.25" customHeight="1">
      <c r="C202" s="51"/>
      <c r="D202" s="51"/>
    </row>
    <row r="203" spans="3:4" s="55" customFormat="1" ht="14.25" customHeight="1">
      <c r="C203" s="51"/>
      <c r="D203" s="51"/>
    </row>
    <row r="204" spans="3:4" s="55" customFormat="1" ht="14.25" customHeight="1">
      <c r="C204" s="51"/>
      <c r="D204" s="51"/>
    </row>
    <row r="205" spans="3:4" s="55" customFormat="1" ht="14.25" customHeight="1">
      <c r="C205" s="51"/>
      <c r="D205" s="51"/>
    </row>
    <row r="206" spans="3:4" s="55" customFormat="1" ht="14.25" customHeight="1">
      <c r="C206" s="51"/>
      <c r="D206" s="51"/>
    </row>
    <row r="207" spans="3:4" s="55" customFormat="1" ht="14.25" customHeight="1">
      <c r="C207" s="51"/>
      <c r="D207" s="51"/>
    </row>
    <row r="208" spans="3:4" s="55" customFormat="1" ht="14.25" customHeight="1">
      <c r="C208" s="51"/>
      <c r="D208" s="51"/>
    </row>
    <row r="209" spans="3:4" s="55" customFormat="1" ht="14.25" customHeight="1">
      <c r="C209" s="51"/>
      <c r="D209" s="51"/>
    </row>
    <row r="210" spans="3:4" s="55" customFormat="1" ht="14.25" customHeight="1">
      <c r="C210" s="51"/>
      <c r="D210" s="51"/>
    </row>
    <row r="211" spans="3:4" s="55" customFormat="1" ht="14.25" customHeight="1">
      <c r="C211" s="51"/>
      <c r="D211" s="51"/>
    </row>
    <row r="212" spans="3:4" s="55" customFormat="1" ht="14.25" customHeight="1">
      <c r="C212" s="51"/>
      <c r="D212" s="51"/>
    </row>
    <row r="213" spans="3:4" s="55" customFormat="1" ht="14.25" customHeight="1">
      <c r="C213" s="51"/>
      <c r="D213" s="51"/>
    </row>
    <row r="214" spans="3:4" s="55" customFormat="1" ht="14.25" customHeight="1">
      <c r="C214" s="51"/>
      <c r="D214" s="51"/>
    </row>
    <row r="215" spans="3:4" s="55" customFormat="1" ht="14.25" customHeight="1">
      <c r="C215" s="51"/>
      <c r="D215" s="51"/>
    </row>
    <row r="216" spans="3:4" s="55" customFormat="1" ht="14.25" customHeight="1">
      <c r="C216" s="51"/>
      <c r="D216" s="51"/>
    </row>
    <row r="217" spans="3:4" s="55" customFormat="1" ht="14.25" customHeight="1">
      <c r="C217" s="51"/>
      <c r="D217" s="51"/>
    </row>
    <row r="218" spans="3:4" s="55" customFormat="1" ht="14.25" customHeight="1">
      <c r="C218" s="51"/>
      <c r="D218" s="51"/>
    </row>
    <row r="219" spans="3:4" s="55" customFormat="1" ht="14.25" customHeight="1">
      <c r="C219" s="51"/>
      <c r="D219" s="51"/>
    </row>
    <row r="220" spans="3:4" s="55" customFormat="1" ht="14.25" customHeight="1">
      <c r="C220" s="51"/>
      <c r="D220" s="51"/>
    </row>
    <row r="221" spans="3:4" s="55" customFormat="1" ht="14.25" customHeight="1">
      <c r="C221" s="51"/>
      <c r="D221" s="51"/>
    </row>
    <row r="222" spans="3:4" s="55" customFormat="1" ht="14.25" customHeight="1">
      <c r="C222" s="51"/>
      <c r="D222" s="51"/>
    </row>
    <row r="223" spans="3:4" s="55" customFormat="1" ht="14.25" customHeight="1">
      <c r="C223" s="51"/>
      <c r="D223" s="51"/>
    </row>
    <row r="224" spans="3:4" s="55" customFormat="1" ht="14.25" customHeight="1">
      <c r="C224" s="51"/>
      <c r="D224" s="51"/>
    </row>
    <row r="225" spans="3:4" s="55" customFormat="1" ht="14.25" customHeight="1">
      <c r="C225" s="51"/>
      <c r="D225" s="51"/>
    </row>
    <row r="226" spans="3:4" s="55" customFormat="1" ht="14.25" customHeight="1">
      <c r="C226" s="51"/>
      <c r="D226" s="51"/>
    </row>
    <row r="227" spans="3:4" s="55" customFormat="1" ht="14.25" customHeight="1">
      <c r="C227" s="51"/>
      <c r="D227" s="51"/>
    </row>
    <row r="228" spans="3:4" s="55" customFormat="1" ht="14.25" customHeight="1">
      <c r="C228" s="51"/>
      <c r="D228" s="51"/>
    </row>
    <row r="229" spans="3:4" s="55" customFormat="1" ht="14.25" customHeight="1">
      <c r="C229" s="51"/>
      <c r="D229" s="51"/>
    </row>
    <row r="230" spans="3:4" s="55" customFormat="1" ht="14.25" customHeight="1">
      <c r="C230" s="51"/>
      <c r="D230" s="51"/>
    </row>
    <row r="231" spans="3:4" s="55" customFormat="1" ht="14.25" customHeight="1">
      <c r="C231" s="51"/>
      <c r="D231" s="51"/>
    </row>
    <row r="232" spans="3:4" s="55" customFormat="1" ht="14.25" customHeight="1">
      <c r="C232" s="51"/>
      <c r="D232" s="51"/>
    </row>
    <row r="233" spans="3:4" s="55" customFormat="1" ht="14.25" customHeight="1">
      <c r="C233" s="51"/>
      <c r="D233" s="51"/>
    </row>
    <row r="234" spans="3:4" s="55" customFormat="1" ht="14.25" customHeight="1">
      <c r="C234" s="51"/>
      <c r="D234" s="51"/>
    </row>
    <row r="235" spans="3:4" s="55" customFormat="1" ht="14.25" customHeight="1">
      <c r="C235" s="51"/>
      <c r="D235" s="51"/>
    </row>
    <row r="236" spans="3:4" s="55" customFormat="1" ht="14.25" customHeight="1">
      <c r="C236" s="51"/>
      <c r="D236" s="51"/>
    </row>
    <row r="237" spans="3:4" s="55" customFormat="1" ht="14.25" customHeight="1">
      <c r="C237" s="51"/>
      <c r="D237" s="51"/>
    </row>
    <row r="238" spans="3:4" s="55" customFormat="1" ht="14.25" customHeight="1">
      <c r="C238" s="51"/>
      <c r="D238" s="51"/>
    </row>
    <row r="239" spans="3:4" s="55" customFormat="1" ht="14.25" customHeight="1">
      <c r="C239" s="51"/>
      <c r="D239" s="51"/>
    </row>
    <row r="240" spans="3:4" s="55" customFormat="1" ht="14.25" customHeight="1">
      <c r="C240" s="51"/>
      <c r="D240" s="51"/>
    </row>
    <row r="241" spans="3:4" s="55" customFormat="1" ht="14.25" customHeight="1">
      <c r="C241" s="51"/>
      <c r="D241" s="51"/>
    </row>
    <row r="242" spans="3:4" s="55" customFormat="1" ht="14.25" customHeight="1">
      <c r="C242" s="51"/>
      <c r="D242" s="51"/>
    </row>
    <row r="243" spans="3:4" s="55" customFormat="1" ht="14.25" customHeight="1">
      <c r="C243" s="51"/>
      <c r="D243" s="51"/>
    </row>
    <row r="244" spans="3:4" s="55" customFormat="1" ht="14.25" customHeight="1">
      <c r="C244" s="51"/>
      <c r="D244" s="51"/>
    </row>
    <row r="245" spans="3:4" s="55" customFormat="1" ht="14.25" customHeight="1">
      <c r="C245" s="51"/>
      <c r="D245" s="51"/>
    </row>
    <row r="246" spans="3:4" s="55" customFormat="1" ht="14.25" customHeight="1">
      <c r="C246" s="51"/>
      <c r="D246" s="51"/>
    </row>
    <row r="247" spans="3:4" s="55" customFormat="1" ht="14.25" customHeight="1">
      <c r="C247" s="51"/>
      <c r="D247" s="51"/>
    </row>
    <row r="248" spans="3:4" s="55" customFormat="1" ht="14.25" customHeight="1">
      <c r="C248" s="51"/>
      <c r="D248" s="51"/>
    </row>
    <row r="249" spans="3:4" s="55" customFormat="1" ht="14.25" customHeight="1">
      <c r="C249" s="51"/>
      <c r="D249" s="51"/>
    </row>
    <row r="250" spans="3:4" s="55" customFormat="1" ht="14.25" customHeight="1">
      <c r="C250" s="51"/>
      <c r="D250" s="51"/>
    </row>
    <row r="251" spans="3:4" s="55" customFormat="1" ht="14.25" customHeight="1">
      <c r="C251" s="51"/>
      <c r="D251" s="51"/>
    </row>
  </sheetData>
  <sheetProtection/>
  <mergeCells count="10">
    <mergeCell ref="A2:H2"/>
    <mergeCell ref="D5:D6"/>
    <mergeCell ref="E5:E6"/>
    <mergeCell ref="B4:B6"/>
    <mergeCell ref="A4:A6"/>
    <mergeCell ref="D4:H4"/>
    <mergeCell ref="C4:C6"/>
    <mergeCell ref="F5:F6"/>
    <mergeCell ref="G5:G6"/>
    <mergeCell ref="H5:H6"/>
  </mergeCells>
  <printOptions horizontalCentered="1"/>
  <pageMargins left="0.83" right="0.85" top="0.45" bottom="0.39" header="0.36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D37"/>
  <sheetViews>
    <sheetView workbookViewId="0" topLeftCell="A1">
      <selection activeCell="A32" sqref="A32"/>
    </sheetView>
  </sheetViews>
  <sheetFormatPr defaultColWidth="9.16015625" defaultRowHeight="11.25"/>
  <cols>
    <col min="1" max="1" width="15" style="1" customWidth="1"/>
    <col min="2" max="2" width="49.5" style="0" customWidth="1"/>
    <col min="3" max="3" width="19.5" style="110" customWidth="1"/>
    <col min="4" max="4" width="19.16015625" style="1" customWidth="1"/>
    <col min="5" max="7" width="14" style="0" customWidth="1"/>
    <col min="8" max="8" width="9.16015625" style="0" customWidth="1"/>
    <col min="9" max="9" width="14" style="0" customWidth="1"/>
    <col min="10" max="13" width="9.16015625" style="0" customWidth="1"/>
    <col min="14" max="16" width="14" style="0" customWidth="1"/>
    <col min="17" max="19" width="9.16015625" style="0" customWidth="1"/>
    <col min="20" max="28" width="14" style="0" customWidth="1"/>
    <col min="29" max="29" width="17" style="0" customWidth="1"/>
    <col min="30" max="31" width="11.16015625" style="0" customWidth="1"/>
    <col min="32" max="34" width="9.16015625" style="0" customWidth="1"/>
    <col min="35" max="46" width="11.16015625" style="0" customWidth="1"/>
    <col min="47" max="51" width="9.16015625" style="0" customWidth="1"/>
    <col min="52" max="52" width="11.16015625" style="0" customWidth="1"/>
    <col min="53" max="53" width="9.16015625" style="0" customWidth="1"/>
    <col min="54" max="57" width="11.16015625" style="0" customWidth="1"/>
    <col min="58" max="60" width="9.16015625" style="0" customWidth="1"/>
    <col min="61" max="61" width="11.16015625" style="0" customWidth="1"/>
  </cols>
  <sheetData>
    <row r="1" spans="1:4" ht="20.25" customHeight="1">
      <c r="A1" s="52" t="s">
        <v>204</v>
      </c>
      <c r="B1" s="4"/>
      <c r="D1" s="5"/>
    </row>
    <row r="2" spans="1:4" ht="37.5" customHeight="1">
      <c r="A2" s="128" t="s">
        <v>197</v>
      </c>
      <c r="B2" s="128"/>
      <c r="C2" s="128"/>
      <c r="D2" s="128"/>
    </row>
    <row r="3" spans="1:4" ht="18" customHeight="1">
      <c r="A3" s="7"/>
      <c r="B3" s="8"/>
      <c r="C3" s="114"/>
      <c r="D3" s="9" t="s">
        <v>0</v>
      </c>
    </row>
    <row r="4" spans="1:4" ht="17.25" customHeight="1">
      <c r="A4" s="129" t="s">
        <v>177</v>
      </c>
      <c r="B4" s="129" t="s">
        <v>178</v>
      </c>
      <c r="C4" s="131" t="s">
        <v>176</v>
      </c>
      <c r="D4" s="129" t="s">
        <v>38</v>
      </c>
    </row>
    <row r="5" spans="1:4" ht="409.5" customHeight="1" hidden="1">
      <c r="A5" s="130"/>
      <c r="B5" s="129"/>
      <c r="C5" s="132"/>
      <c r="D5" s="130"/>
    </row>
    <row r="6" spans="1:4" ht="3" customHeight="1">
      <c r="A6" s="130"/>
      <c r="B6" s="129"/>
      <c r="C6" s="132"/>
      <c r="D6" s="130"/>
    </row>
    <row r="7" spans="1:4" ht="18.75" customHeight="1">
      <c r="A7" s="130"/>
      <c r="B7" s="129"/>
      <c r="C7" s="132"/>
      <c r="D7" s="130"/>
    </row>
    <row r="8" spans="1:4" ht="18" customHeight="1">
      <c r="A8" s="127" t="s">
        <v>45</v>
      </c>
      <c r="B8" s="127"/>
      <c r="C8" s="56">
        <f>C9+C13+C32</f>
        <v>11518.579670000001</v>
      </c>
      <c r="D8" s="10"/>
    </row>
    <row r="9" spans="1:4" ht="18" customHeight="1">
      <c r="A9" s="11" t="s">
        <v>46</v>
      </c>
      <c r="B9" s="12" t="s">
        <v>47</v>
      </c>
      <c r="C9" s="56">
        <f>C10+C11+C12</f>
        <v>7728.42727</v>
      </c>
      <c r="D9" s="10"/>
    </row>
    <row r="10" spans="1:4" ht="18" customHeight="1">
      <c r="A10" s="11">
        <v>1</v>
      </c>
      <c r="B10" s="13" t="s">
        <v>206</v>
      </c>
      <c r="C10" s="115">
        <v>6745.69095</v>
      </c>
      <c r="D10" s="10"/>
    </row>
    <row r="11" spans="1:4" ht="18" customHeight="1">
      <c r="A11" s="11">
        <v>2</v>
      </c>
      <c r="B11" s="13" t="s">
        <v>48</v>
      </c>
      <c r="C11" s="115">
        <v>96.372</v>
      </c>
      <c r="D11" s="10"/>
    </row>
    <row r="12" spans="1:4" ht="18" customHeight="1">
      <c r="A12" s="11">
        <v>3</v>
      </c>
      <c r="B12" s="13" t="s">
        <v>49</v>
      </c>
      <c r="C12" s="115">
        <v>886.3643199999999</v>
      </c>
      <c r="D12" s="10"/>
    </row>
    <row r="13" spans="1:4" ht="18" customHeight="1">
      <c r="A13" s="14" t="s">
        <v>50</v>
      </c>
      <c r="B13" s="12" t="s">
        <v>51</v>
      </c>
      <c r="C13" s="56">
        <f>SUM(C14:C31)</f>
        <v>3360.4500000000003</v>
      </c>
      <c r="D13" s="10"/>
    </row>
    <row r="14" spans="1:4" ht="18" customHeight="1">
      <c r="A14" s="11">
        <v>1</v>
      </c>
      <c r="B14" s="13" t="s">
        <v>52</v>
      </c>
      <c r="C14" s="115">
        <v>14</v>
      </c>
      <c r="D14" s="10"/>
    </row>
    <row r="15" spans="1:4" ht="18" customHeight="1">
      <c r="A15" s="11">
        <v>2</v>
      </c>
      <c r="B15" s="13" t="s">
        <v>53</v>
      </c>
      <c r="C15" s="115">
        <v>16.43</v>
      </c>
      <c r="D15" s="10"/>
    </row>
    <row r="16" spans="1:4" ht="18" customHeight="1">
      <c r="A16" s="11">
        <v>3</v>
      </c>
      <c r="B16" s="13" t="s">
        <v>54</v>
      </c>
      <c r="C16" s="115">
        <v>26.72</v>
      </c>
      <c r="D16" s="10"/>
    </row>
    <row r="17" spans="1:4" ht="18" customHeight="1">
      <c r="A17" s="11">
        <v>4</v>
      </c>
      <c r="B17" s="15" t="s">
        <v>55</v>
      </c>
      <c r="C17" s="115">
        <v>74.4</v>
      </c>
      <c r="D17" s="10"/>
    </row>
    <row r="18" spans="1:4" ht="18" customHeight="1">
      <c r="A18" s="11">
        <v>5</v>
      </c>
      <c r="B18" s="13" t="s">
        <v>56</v>
      </c>
      <c r="C18" s="115">
        <v>13</v>
      </c>
      <c r="D18" s="10"/>
    </row>
    <row r="19" spans="1:4" ht="18" customHeight="1">
      <c r="A19" s="11">
        <v>6</v>
      </c>
      <c r="B19" s="13" t="s">
        <v>57</v>
      </c>
      <c r="C19" s="115">
        <v>1.2</v>
      </c>
      <c r="D19" s="10"/>
    </row>
    <row r="20" spans="1:4" ht="18" customHeight="1">
      <c r="A20" s="11">
        <v>7</v>
      </c>
      <c r="B20" s="13" t="s">
        <v>58</v>
      </c>
      <c r="C20" s="115">
        <v>487</v>
      </c>
      <c r="D20" s="16"/>
    </row>
    <row r="21" spans="1:4" ht="18" customHeight="1">
      <c r="A21" s="11">
        <v>8</v>
      </c>
      <c r="B21" s="13" t="s">
        <v>59</v>
      </c>
      <c r="C21" s="115">
        <v>53.89</v>
      </c>
      <c r="D21" s="10"/>
    </row>
    <row r="22" spans="1:4" ht="18" customHeight="1">
      <c r="A22" s="11">
        <v>9</v>
      </c>
      <c r="B22" s="13" t="s">
        <v>60</v>
      </c>
      <c r="C22" s="115">
        <v>305</v>
      </c>
      <c r="D22" s="16"/>
    </row>
    <row r="23" spans="1:4" ht="18" customHeight="1">
      <c r="A23" s="11">
        <v>10</v>
      </c>
      <c r="B23" s="13" t="s">
        <v>61</v>
      </c>
      <c r="C23" s="115">
        <v>1835</v>
      </c>
      <c r="D23" s="16"/>
    </row>
    <row r="24" spans="1:4" ht="18" customHeight="1">
      <c r="A24" s="11">
        <v>11</v>
      </c>
      <c r="B24" s="13" t="s">
        <v>62</v>
      </c>
      <c r="C24" s="115">
        <v>23.8</v>
      </c>
      <c r="D24" s="10"/>
    </row>
    <row r="25" spans="1:4" ht="18" customHeight="1" hidden="1">
      <c r="A25" s="11">
        <v>12</v>
      </c>
      <c r="B25" s="13" t="s">
        <v>63</v>
      </c>
      <c r="C25" s="115"/>
      <c r="D25" s="10"/>
    </row>
    <row r="26" spans="1:4" ht="18" customHeight="1" hidden="1">
      <c r="A26" s="11">
        <v>13</v>
      </c>
      <c r="B26" s="13" t="s">
        <v>64</v>
      </c>
      <c r="C26" s="115"/>
      <c r="D26" s="10"/>
    </row>
    <row r="27" spans="1:4" ht="18" customHeight="1">
      <c r="A27" s="11">
        <v>12</v>
      </c>
      <c r="B27" s="13" t="s">
        <v>65</v>
      </c>
      <c r="C27" s="115">
        <v>12.5</v>
      </c>
      <c r="D27" s="10"/>
    </row>
    <row r="28" spans="1:4" ht="18" customHeight="1">
      <c r="A28" s="11">
        <v>13</v>
      </c>
      <c r="B28" s="13" t="s">
        <v>66</v>
      </c>
      <c r="C28" s="115">
        <v>307.21</v>
      </c>
      <c r="D28" s="10"/>
    </row>
    <row r="29" spans="1:4" ht="18" customHeight="1">
      <c r="A29" s="11">
        <v>14</v>
      </c>
      <c r="B29" s="13" t="s">
        <v>67</v>
      </c>
      <c r="C29" s="115">
        <v>90</v>
      </c>
      <c r="D29" s="10"/>
    </row>
    <row r="30" spans="1:4" ht="18" customHeight="1">
      <c r="A30" s="11">
        <v>15</v>
      </c>
      <c r="B30" s="13" t="s">
        <v>68</v>
      </c>
      <c r="C30" s="115">
        <v>24.3</v>
      </c>
      <c r="D30" s="10"/>
    </row>
    <row r="31" spans="1:4" ht="18" customHeight="1">
      <c r="A31" s="11">
        <v>16</v>
      </c>
      <c r="B31" s="13" t="s">
        <v>69</v>
      </c>
      <c r="C31" s="115">
        <v>76</v>
      </c>
      <c r="D31" s="10"/>
    </row>
    <row r="32" spans="1:4" ht="18" customHeight="1">
      <c r="A32" s="14" t="s">
        <v>179</v>
      </c>
      <c r="B32" s="12" t="s">
        <v>70</v>
      </c>
      <c r="C32" s="56">
        <f>C33+C34+C35</f>
        <v>429.7024</v>
      </c>
      <c r="D32" s="10"/>
    </row>
    <row r="33" spans="1:4" ht="18" customHeight="1" hidden="1">
      <c r="A33" s="11">
        <v>1</v>
      </c>
      <c r="B33" s="13" t="s">
        <v>71</v>
      </c>
      <c r="C33" s="115"/>
      <c r="D33" s="10"/>
    </row>
    <row r="34" spans="1:4" ht="18" customHeight="1">
      <c r="A34" s="11">
        <v>1</v>
      </c>
      <c r="B34" s="13" t="s">
        <v>72</v>
      </c>
      <c r="C34" s="115">
        <v>425.4024</v>
      </c>
      <c r="D34" s="10"/>
    </row>
    <row r="35" spans="1:4" ht="18" customHeight="1">
      <c r="A35" s="11">
        <v>2</v>
      </c>
      <c r="B35" s="13" t="s">
        <v>73</v>
      </c>
      <c r="C35" s="115">
        <v>4.3</v>
      </c>
      <c r="D35" s="10"/>
    </row>
    <row r="36" spans="1:4" ht="12.75">
      <c r="A36" s="55"/>
      <c r="B36" s="6"/>
      <c r="C36" s="114"/>
      <c r="D36" s="55"/>
    </row>
    <row r="37" spans="1:4" ht="12.75">
      <c r="A37" s="55"/>
      <c r="B37" s="6"/>
      <c r="C37" s="114"/>
      <c r="D37" s="55"/>
    </row>
  </sheetData>
  <mergeCells count="6">
    <mergeCell ref="A8:B8"/>
    <mergeCell ref="A2:D2"/>
    <mergeCell ref="A4:A7"/>
    <mergeCell ref="B4:B7"/>
    <mergeCell ref="C4:C7"/>
    <mergeCell ref="D4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H13" sqref="H13"/>
    </sheetView>
  </sheetViews>
  <sheetFormatPr defaultColWidth="9.16015625" defaultRowHeight="11.25"/>
  <cols>
    <col min="1" max="1" width="9.16015625" style="0" customWidth="1"/>
    <col min="2" max="2" width="32.33203125" style="0" customWidth="1"/>
    <col min="3" max="3" width="18.5" style="0" customWidth="1"/>
    <col min="4" max="4" width="23.66015625" style="0" customWidth="1"/>
    <col min="5" max="5" width="17.33203125" style="0" customWidth="1"/>
    <col min="6" max="6" width="16.66015625" style="0" customWidth="1"/>
    <col min="7" max="7" width="18.83203125" style="0" customWidth="1"/>
    <col min="8" max="8" width="21.5" style="0" customWidth="1"/>
  </cols>
  <sheetData>
    <row r="1" spans="1:8" ht="12.75" customHeight="1">
      <c r="A1" t="s">
        <v>205</v>
      </c>
      <c r="B1" s="2"/>
      <c r="H1" s="17"/>
    </row>
    <row r="2" spans="1:8" ht="21" customHeight="1">
      <c r="A2" s="133" t="s">
        <v>198</v>
      </c>
      <c r="B2" s="133"/>
      <c r="C2" s="133"/>
      <c r="D2" s="133" t="s">
        <v>74</v>
      </c>
      <c r="E2" s="133"/>
      <c r="F2" s="133"/>
      <c r="G2" s="133"/>
      <c r="H2" s="133"/>
    </row>
    <row r="3" spans="1:8" ht="15" customHeight="1">
      <c r="A3" s="3"/>
      <c r="B3" s="3"/>
      <c r="D3" s="3"/>
      <c r="H3" s="18" t="s">
        <v>0</v>
      </c>
    </row>
    <row r="4" spans="1:8" ht="24" customHeight="1">
      <c r="A4" s="134" t="s">
        <v>75</v>
      </c>
      <c r="B4" s="135" t="s">
        <v>76</v>
      </c>
      <c r="C4" s="136" t="s">
        <v>77</v>
      </c>
      <c r="D4" s="136"/>
      <c r="E4" s="136"/>
      <c r="F4" s="136"/>
      <c r="G4" s="136"/>
      <c r="H4" s="136"/>
    </row>
    <row r="5" spans="1:8" ht="24.75" customHeight="1">
      <c r="A5" s="134"/>
      <c r="B5" s="135"/>
      <c r="C5" s="135" t="s">
        <v>37</v>
      </c>
      <c r="D5" s="135" t="s">
        <v>78</v>
      </c>
      <c r="E5" s="135" t="s">
        <v>68</v>
      </c>
      <c r="F5" s="137" t="s">
        <v>79</v>
      </c>
      <c r="G5" s="137"/>
      <c r="H5" s="137"/>
    </row>
    <row r="6" spans="1:8" ht="24.75" customHeight="1">
      <c r="A6" s="134"/>
      <c r="B6" s="135"/>
      <c r="C6" s="135"/>
      <c r="D6" s="135"/>
      <c r="E6" s="135"/>
      <c r="F6" s="137" t="s">
        <v>80</v>
      </c>
      <c r="G6" s="113" t="s">
        <v>266</v>
      </c>
      <c r="H6" s="137" t="s">
        <v>81</v>
      </c>
    </row>
    <row r="7" spans="1:8" ht="6.75" customHeight="1">
      <c r="A7" s="134"/>
      <c r="B7" s="135"/>
      <c r="C7" s="135"/>
      <c r="D7" s="135"/>
      <c r="E7" s="135"/>
      <c r="F7" s="137"/>
      <c r="G7" s="137"/>
      <c r="H7" s="137"/>
    </row>
    <row r="8" spans="1:8" ht="32.25" customHeight="1">
      <c r="A8" s="19"/>
      <c r="B8" s="53" t="s">
        <v>175</v>
      </c>
      <c r="C8" s="54">
        <f>D8+E8+F8</f>
        <v>370.3</v>
      </c>
      <c r="D8" s="112">
        <v>90</v>
      </c>
      <c r="E8" s="54">
        <v>24.3</v>
      </c>
      <c r="F8" s="54">
        <f>G8+H8</f>
        <v>256</v>
      </c>
      <c r="G8" s="54">
        <v>180</v>
      </c>
      <c r="H8" s="54">
        <v>76</v>
      </c>
    </row>
    <row r="9" ht="12.75" customHeight="1">
      <c r="B9" s="3"/>
    </row>
    <row r="10" spans="2:3" ht="12.75" customHeight="1">
      <c r="B10" s="3"/>
      <c r="C10" s="3"/>
    </row>
    <row r="11" spans="3:4" ht="12.75" customHeight="1">
      <c r="C11" s="3"/>
      <c r="D11" s="3"/>
    </row>
    <row r="12" spans="2:3" ht="12.75" customHeight="1">
      <c r="B12" s="3"/>
      <c r="C12" s="3"/>
    </row>
    <row r="13" spans="2:3" ht="12.75" customHeight="1">
      <c r="B13" s="3"/>
      <c r="C13" s="3"/>
    </row>
    <row r="14" spans="2:4" ht="12.75" customHeight="1">
      <c r="B14" s="3"/>
      <c r="C14" s="3"/>
      <c r="D14" s="3"/>
    </row>
    <row r="26" ht="11.25">
      <c r="F26" s="20"/>
    </row>
  </sheetData>
  <mergeCells count="11">
    <mergeCell ref="H6:H7"/>
    <mergeCell ref="A2:H2"/>
    <mergeCell ref="A4:A7"/>
    <mergeCell ref="B4:B7"/>
    <mergeCell ref="C4:H4"/>
    <mergeCell ref="C5:C7"/>
    <mergeCell ref="D5:D7"/>
    <mergeCell ref="E5:E7"/>
    <mergeCell ref="F5:H5"/>
    <mergeCell ref="F6:F7"/>
    <mergeCell ref="G6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浐灞管委会2015年部门预算公开表</dc:title>
  <dc:subject/>
  <dc:creator>CBE</dc:creator>
  <cp:keywords/>
  <dc:description/>
  <cp:lastModifiedBy>User</cp:lastModifiedBy>
  <cp:lastPrinted>2016-03-29T01:31:03Z</cp:lastPrinted>
  <dcterms:created xsi:type="dcterms:W3CDTF">2015-01-26T11:35:29Z</dcterms:created>
  <dcterms:modified xsi:type="dcterms:W3CDTF">2016-03-29T01:34:54Z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